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05" activeTab="3"/>
  </bookViews>
  <sheets>
    <sheet name="使い方・注意事項" sheetId="1" r:id="rId1"/>
    <sheet name="主催者入力" sheetId="2" r:id="rId2"/>
    <sheet name="スコアシート" sheetId="3" r:id="rId3"/>
    <sheet name="メンバー表（ここに入力）" sheetId="4" r:id="rId4"/>
  </sheets>
  <definedNames>
    <definedName name="Aチーム名">'主催者入力'!$B$10</definedName>
    <definedName name="Bチーム名">'主催者入力'!$F$10</definedName>
    <definedName name="№">'主催者入力'!$B$3</definedName>
    <definedName name="_xlnm.Print_Area" localSheetId="2">'スコアシート'!$A$2:$AK$57</definedName>
    <definedName name="_xlnm.Print_Area" localSheetId="3">'メンバー表（ここに入力）'!$H$1:$AY$28</definedName>
    <definedName name="_xlnm.Print_Area" localSheetId="0">'使い方・注意事項'!$A$1:$D$29</definedName>
    <definedName name="_xlnm.Print_Area" localSheetId="1">'主催者入力'!$A$1:$H$28</definedName>
    <definedName name="月">'主催者入力'!$B$5</definedName>
    <definedName name="時間">'主催者入力'!$B$7</definedName>
    <definedName name="場所">'主催者入力'!$B$2</definedName>
    <definedName name="大会名">'主催者入力'!$B$1</definedName>
    <definedName name="日">'主催者入力'!$B$6</definedName>
    <definedName name="年">'主催者入力'!$B$4</definedName>
  </definedNames>
  <calcPr fullCalcOnLoad="1"/>
</workbook>
</file>

<file path=xl/sharedStrings.xml><?xml version="1.0" encoding="utf-8"?>
<sst xmlns="http://schemas.openxmlformats.org/spreadsheetml/2006/main" count="153" uniqueCount="100">
  <si>
    <t>場所</t>
  </si>
  <si>
    <t>№</t>
  </si>
  <si>
    <t>年</t>
  </si>
  <si>
    <t>月</t>
  </si>
  <si>
    <t>日</t>
  </si>
  <si>
    <t>チーム名</t>
  </si>
  <si>
    <t>選手氏名</t>
  </si>
  <si>
    <t>コーチ</t>
  </si>
  <si>
    <t>Ａチーム</t>
  </si>
  <si>
    <t>Ｂチーム</t>
  </si>
  <si>
    <t>大会名</t>
  </si>
  <si>
    <t>No.</t>
  </si>
  <si>
    <t>Pl･in</t>
  </si>
  <si>
    <t>No.</t>
  </si>
  <si>
    <t>コーチ：
Coach</t>
  </si>
  <si>
    <t>Ａ</t>
  </si>
  <si>
    <t>Ｂ</t>
  </si>
  <si>
    <t xml:space="preserve"> </t>
  </si>
  <si>
    <t xml:space="preserve"> </t>
  </si>
  <si>
    <t>プリンタの種類により、出力サイズは微妙に異なります。上記のサイズ通りに印刷されない場合は</t>
  </si>
  <si>
    <t>印刷倍率を調整して標準サイズに合わせてください。</t>
  </si>
  <si>
    <t>コーチ</t>
  </si>
  <si>
    <t>氏　　 名</t>
  </si>
  <si>
    <t>CAP</t>
  </si>
  <si>
    <t>キャプテンは、「CAP」の欄に「１」を入力してください。</t>
  </si>
  <si>
    <t>CAP</t>
  </si>
  <si>
    <t>№</t>
  </si>
  <si>
    <t>「データ入力枠」に選手氏名等を入力すれば、４枚のメンバー表が一度にできます。</t>
  </si>
  <si>
    <t>■</t>
  </si>
  <si>
    <t>（スコアシートには、(CAP) と表示されます）</t>
  </si>
  <si>
    <t>2P</t>
  </si>
  <si>
    <t>4P</t>
  </si>
  <si>
    <t>チームファウル</t>
  </si>
  <si>
    <t>B</t>
  </si>
  <si>
    <t>A</t>
  </si>
  <si>
    <t>－</t>
  </si>
  <si>
    <t>Game No.</t>
  </si>
  <si>
    <t>チームＡ：</t>
  </si>
  <si>
    <t>チームＢ：</t>
  </si>
  <si>
    <t>場所</t>
  </si>
  <si>
    <t>日付</t>
  </si>
  <si>
    <t>時間</t>
  </si>
  <si>
    <t>チームＡ：</t>
  </si>
  <si>
    <t>タイムアウト</t>
  </si>
  <si>
    <t>選　手　氏　名</t>
  </si>
  <si>
    <t>ファウル</t>
  </si>
  <si>
    <t>チームＢ：</t>
  </si>
  <si>
    <t>サイン</t>
  </si>
  <si>
    <t>コーチ</t>
  </si>
  <si>
    <t>スコアラー</t>
  </si>
  <si>
    <t>Ａ．スコアラー</t>
  </si>
  <si>
    <t>タイマー</t>
  </si>
  <si>
    <t>24秒ｵﾍﾟﾚｲﾀｰ</t>
  </si>
  <si>
    <t>主　審</t>
  </si>
  <si>
    <t>副　審</t>
  </si>
  <si>
    <t>ラ ン ニ ン グ ・ ス コ ア</t>
  </si>
  <si>
    <t>最終スコア</t>
  </si>
  <si>
    <t>勝者チーム</t>
  </si>
  <si>
    <t>スコア</t>
  </si>
  <si>
    <t>第１ピリオド</t>
  </si>
  <si>
    <t>第２ピリオド</t>
  </si>
  <si>
    <t>第３ピリオド</t>
  </si>
  <si>
    <t>第４ピリオド</t>
  </si>
  <si>
    <t>延長</t>
  </si>
  <si>
    <t>1P</t>
  </si>
  <si>
    <t>3P</t>
  </si>
  <si>
    <t>No.</t>
  </si>
  <si>
    <t>コーチ</t>
  </si>
  <si>
    <t>サイン</t>
  </si>
  <si>
    <t>5.3cm</t>
  </si>
  <si>
    <t>Game №</t>
  </si>
  <si>
    <t>★スコアシートの本体（セルA4～AJ55）の標準サイズ</t>
  </si>
  <si>
    <t>17.9cm</t>
  </si>
  <si>
    <t>25.0cm</t>
  </si>
  <si>
    <t>　　　　　　　　縦25.0cm×横17.9cm</t>
  </si>
  <si>
    <t>★スコアシートの本体（セルA4～AJ55）の標準サイズ　…　縦25.0cm×横17.9cm</t>
  </si>
  <si>
    <t>（「スコアシート」シートにデータを直接入力することはできません）</t>
  </si>
  <si>
    <t>色の枠に入力されたデータが「スコアシート｣シートに印字されます</t>
  </si>
  <si>
    <t>※「スコアシート」シートに直接データを入力することはできません</t>
  </si>
  <si>
    <t>「入力」シートに事前に大会名等のデータを入力しておけば、スコアシートに印字されます。</t>
  </si>
  <si>
    <t>スコアシート貼付用のメンバー表です。</t>
  </si>
  <si>
    <t>1枚ずつ切り取って使用してください。</t>
  </si>
  <si>
    <t>スコアシート及びメンバー表のサイズを変えないでください。（変えると貼付したときにずれてしまいます）</t>
  </si>
  <si>
    <t>選　手　氏　名</t>
  </si>
  <si>
    <t>※キャプテンは「ＣＡＰ」
　欄に「１」を入力する</t>
  </si>
  <si>
    <t>上山市生涯学習センター</t>
  </si>
  <si>
    <t>チーム名を入力すると、「選手氏名」の後に表示されます。　</t>
  </si>
  <si>
    <t>Aチーム・・・組合せ番号の若いチーム</t>
  </si>
  <si>
    <t>　　　　トーナメント表の左側チーム</t>
  </si>
  <si>
    <t>「スコアシート」　　大会主催者が入力</t>
  </si>
  <si>
    <t>　■　参加チームはメンバー表のみ入力してください。</t>
  </si>
  <si>
    <t>主催者側が使用</t>
  </si>
  <si>
    <t>※　このメンバー表はそのままスコアシートに貼り付けるので、規格・サイズを変えないでください。</t>
  </si>
  <si>
    <t>　メンバー表は印刷し、開会式後の代表者会議時に提出してください。</t>
  </si>
  <si>
    <t>スコアシート（Ａ４版　１チーム１８名、審判２人制対応）</t>
  </si>
  <si>
    <t>★メンバー表（１枚分）の標準サイズ　…………………… 　縦10.3cm×横5.3cm</t>
  </si>
  <si>
    <t>「メンバー表」　　　チームで入力</t>
  </si>
  <si>
    <t>9.7cm</t>
  </si>
  <si>
    <t>2018年版</t>
  </si>
  <si>
    <t>HOOP FESTA    41回大会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</si>
</sst>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i/>
      <sz val="24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4"/>
      <name val="ＭＳ ゴシック"/>
      <family val="3"/>
    </font>
    <font>
      <i/>
      <sz val="14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ＭＳ Ｐ明朝"/>
      <family val="1"/>
    </font>
    <font>
      <sz val="12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10"/>
      <name val="ＭＳ Ｐゴシック"/>
      <family val="3"/>
    </font>
    <font>
      <sz val="9"/>
      <name val="ＭＳ Ｐゴシック"/>
      <family val="3"/>
    </font>
    <font>
      <i/>
      <sz val="20"/>
      <name val="ＭＳ Ｐゴシック"/>
      <family val="3"/>
    </font>
    <font>
      <b/>
      <sz val="18"/>
      <color indexed="8"/>
      <name val="ＭＳ Ｐゴシック"/>
      <family val="3"/>
    </font>
    <font>
      <b/>
      <sz val="26"/>
      <name val="ＭＳ Ｐゴシック"/>
      <family val="3"/>
    </font>
    <font>
      <b/>
      <sz val="2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6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  <fill>
      <patternFill patternType="solid">
        <fgColor indexed="5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 style="thin"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74" fillId="31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 shrinkToFi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0" fillId="33" borderId="16" xfId="0" applyFont="1" applyFill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 applyProtection="1">
      <alignment horizontal="center" vertical="center" shrinkToFit="1"/>
      <protection/>
    </xf>
    <xf numFmtId="0" fontId="10" fillId="33" borderId="17" xfId="0" applyFont="1" applyFill="1" applyBorder="1" applyAlignment="1" applyProtection="1">
      <alignment horizontal="center" vertical="center" shrinkToFit="1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16" fillId="4" borderId="22" xfId="0" applyFont="1" applyFill="1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/>
      <protection locked="0"/>
    </xf>
    <xf numFmtId="0" fontId="16" fillId="4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26" fillId="33" borderId="25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shrinkToFit="1"/>
      <protection locked="0"/>
    </xf>
    <xf numFmtId="0" fontId="18" fillId="4" borderId="30" xfId="0" applyFont="1" applyFill="1" applyBorder="1" applyAlignment="1" applyProtection="1">
      <alignment horizontal="center" vertical="center"/>
      <protection locked="0"/>
    </xf>
    <xf numFmtId="0" fontId="19" fillId="4" borderId="31" xfId="0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 shrinkToFit="1"/>
      <protection locked="0"/>
    </xf>
    <xf numFmtId="0" fontId="18" fillId="4" borderId="27" xfId="0" applyFont="1" applyFill="1" applyBorder="1" applyAlignment="1" applyProtection="1">
      <alignment horizontal="center" vertical="center"/>
      <protection locked="0"/>
    </xf>
    <xf numFmtId="0" fontId="19" fillId="4" borderId="15" xfId="0" applyFont="1" applyFill="1" applyBorder="1" applyAlignment="1" applyProtection="1">
      <alignment horizontal="center" vertical="center"/>
      <protection locked="0"/>
    </xf>
    <xf numFmtId="0" fontId="30" fillId="4" borderId="32" xfId="0" applyFont="1" applyFill="1" applyBorder="1" applyAlignment="1">
      <alignment horizontal="right"/>
    </xf>
    <xf numFmtId="0" fontId="27" fillId="4" borderId="33" xfId="0" applyFont="1" applyFill="1" applyBorder="1" applyAlignment="1">
      <alignment/>
    </xf>
    <xf numFmtId="0" fontId="30" fillId="4" borderId="32" xfId="0" applyFont="1" applyFill="1" applyBorder="1" applyAlignment="1">
      <alignment/>
    </xf>
    <xf numFmtId="0" fontId="0" fillId="4" borderId="33" xfId="0" applyFill="1" applyBorder="1" applyAlignment="1">
      <alignment/>
    </xf>
    <xf numFmtId="0" fontId="28" fillId="4" borderId="33" xfId="0" applyFont="1" applyFill="1" applyBorder="1" applyAlignment="1">
      <alignment/>
    </xf>
    <xf numFmtId="0" fontId="28" fillId="4" borderId="33" xfId="0" applyFont="1" applyFill="1" applyBorder="1" applyAlignment="1">
      <alignment horizontal="left" indent="1"/>
    </xf>
    <xf numFmtId="0" fontId="15" fillId="4" borderId="3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1" fillId="0" borderId="33" xfId="0" applyFont="1" applyFill="1" applyBorder="1" applyAlignment="1">
      <alignment horizontal="left" indent="1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10" fillId="0" borderId="46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/>
    </xf>
    <xf numFmtId="0" fontId="6" fillId="34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/>
    </xf>
    <xf numFmtId="0" fontId="7" fillId="0" borderId="3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1" fillId="0" borderId="3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5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shrinkToFit="1"/>
      <protection/>
    </xf>
    <xf numFmtId="0" fontId="25" fillId="0" borderId="0" xfId="0" applyFont="1" applyBorder="1" applyAlignment="1" applyProtection="1">
      <alignment shrinkToFit="1"/>
      <protection/>
    </xf>
    <xf numFmtId="20" fontId="0" fillId="4" borderId="10" xfId="0" applyNumberForma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20" fontId="17" fillId="0" borderId="0" xfId="0" applyNumberFormat="1" applyFont="1" applyFill="1" applyBorder="1" applyAlignment="1" applyProtection="1">
      <alignment horizontal="left" vertical="center"/>
      <protection/>
    </xf>
    <xf numFmtId="0" fontId="16" fillId="4" borderId="46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>
      <alignment/>
    </xf>
    <xf numFmtId="0" fontId="38" fillId="4" borderId="33" xfId="0" applyFont="1" applyFill="1" applyBorder="1" applyAlignment="1">
      <alignment horizontal="right"/>
    </xf>
    <xf numFmtId="0" fontId="6" fillId="4" borderId="39" xfId="0" applyFont="1" applyFill="1" applyBorder="1" applyAlignment="1">
      <alignment/>
    </xf>
    <xf numFmtId="0" fontId="6" fillId="32" borderId="0" xfId="0" applyFont="1" applyFill="1" applyAlignment="1">
      <alignment/>
    </xf>
    <xf numFmtId="0" fontId="39" fillId="0" borderId="0" xfId="0" applyFont="1" applyAlignment="1" applyProtection="1">
      <alignment vertical="center"/>
      <protection/>
    </xf>
    <xf numFmtId="0" fontId="0" fillId="4" borderId="40" xfId="0" applyNumberFormat="1" applyFill="1" applyBorder="1" applyAlignment="1" applyProtection="1">
      <alignment horizontal="left" vertical="center"/>
      <protection locked="0"/>
    </xf>
    <xf numFmtId="0" fontId="18" fillId="0" borderId="4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37" fillId="33" borderId="57" xfId="0" applyFont="1" applyFill="1" applyBorder="1" applyAlignment="1" applyProtection="1">
      <alignment horizontal="center" vertical="top" textRotation="255" wrapText="1"/>
      <protection/>
    </xf>
    <xf numFmtId="0" fontId="6" fillId="0" borderId="0" xfId="0" applyFont="1" applyFill="1" applyBorder="1" applyAlignment="1">
      <alignment horizontal="center" vertical="center"/>
    </xf>
    <xf numFmtId="0" fontId="9" fillId="33" borderId="59" xfId="0" applyFont="1" applyFill="1" applyBorder="1" applyAlignment="1" applyProtection="1">
      <alignment horizontal="center" vertical="center"/>
      <protection/>
    </xf>
    <xf numFmtId="0" fontId="9" fillId="33" borderId="60" xfId="0" applyFont="1" applyFill="1" applyBorder="1" applyAlignment="1" applyProtection="1">
      <alignment horizontal="center" vertical="center" wrapText="1" shrinkToFit="1"/>
      <protection/>
    </xf>
    <xf numFmtId="0" fontId="37" fillId="33" borderId="61" xfId="0" applyFont="1" applyFill="1" applyBorder="1" applyAlignment="1" applyProtection="1">
      <alignment horizontal="center" vertical="top" textRotation="255" wrapText="1"/>
      <protection/>
    </xf>
    <xf numFmtId="0" fontId="10" fillId="4" borderId="24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top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8" fillId="4" borderId="64" xfId="0" applyFont="1" applyFill="1" applyBorder="1" applyAlignment="1" applyProtection="1">
      <alignment horizontal="center" vertical="center"/>
      <protection locked="0"/>
    </xf>
    <xf numFmtId="0" fontId="18" fillId="4" borderId="63" xfId="0" applyFont="1" applyFill="1" applyBorder="1" applyAlignment="1" applyProtection="1">
      <alignment horizontal="center" vertical="center"/>
      <protection locked="0"/>
    </xf>
    <xf numFmtId="0" fontId="18" fillId="4" borderId="65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0" fontId="10" fillId="0" borderId="66" xfId="0" applyFont="1" applyFill="1" applyBorder="1" applyAlignment="1">
      <alignment horizontal="left" vertical="top"/>
    </xf>
    <xf numFmtId="0" fontId="10" fillId="0" borderId="46" xfId="0" applyFont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>
      <alignment horizontal="left" vertical="top"/>
    </xf>
    <xf numFmtId="0" fontId="19" fillId="0" borderId="23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 shrinkToFit="1"/>
      <protection/>
    </xf>
    <xf numFmtId="0" fontId="18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36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49" xfId="0" applyFont="1" applyFill="1" applyBorder="1" applyAlignment="1" quotePrefix="1">
      <alignment horizontal="center" vertical="center"/>
    </xf>
    <xf numFmtId="0" fontId="3" fillId="0" borderId="5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27" fillId="4" borderId="48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0" fontId="29" fillId="35" borderId="32" xfId="0" applyFont="1" applyFill="1" applyBorder="1" applyAlignment="1">
      <alignment horizontal="center"/>
    </xf>
    <xf numFmtId="0" fontId="29" fillId="35" borderId="33" xfId="0" applyFont="1" applyFill="1" applyBorder="1" applyAlignment="1">
      <alignment horizontal="center"/>
    </xf>
    <xf numFmtId="0" fontId="24" fillId="35" borderId="73" xfId="0" applyFont="1" applyFill="1" applyBorder="1" applyAlignment="1">
      <alignment horizontal="center"/>
    </xf>
    <xf numFmtId="0" fontId="24" fillId="35" borderId="71" xfId="0" applyFont="1" applyFill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36" fillId="33" borderId="74" xfId="0" applyFont="1" applyFill="1" applyBorder="1" applyAlignment="1">
      <alignment horizontal="center" vertical="center"/>
    </xf>
    <xf numFmtId="0" fontId="36" fillId="33" borderId="7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vertical="center" wrapText="1"/>
      <protection locked="0"/>
    </xf>
    <xf numFmtId="0" fontId="10" fillId="0" borderId="76" xfId="0" applyFont="1" applyFill="1" applyBorder="1" applyAlignment="1">
      <alignment horizontal="center" vertical="top"/>
    </xf>
    <xf numFmtId="0" fontId="10" fillId="0" borderId="77" xfId="0" applyFont="1" applyFill="1" applyBorder="1" applyAlignment="1">
      <alignment horizontal="center" vertical="top"/>
    </xf>
    <xf numFmtId="0" fontId="4" fillId="0" borderId="76" xfId="0" applyFont="1" applyFill="1" applyBorder="1" applyAlignment="1">
      <alignment horizontal="center" vertical="top"/>
    </xf>
    <xf numFmtId="0" fontId="4" fillId="0" borderId="77" xfId="0" applyFont="1" applyFill="1" applyBorder="1" applyAlignment="1">
      <alignment horizontal="center" vertical="top"/>
    </xf>
    <xf numFmtId="0" fontId="10" fillId="0" borderId="78" xfId="0" applyFont="1" applyFill="1" applyBorder="1" applyAlignment="1">
      <alignment horizontal="left" vertical="center" wrapText="1" shrinkToFit="1"/>
    </xf>
    <xf numFmtId="0" fontId="9" fillId="0" borderId="79" xfId="0" applyFont="1" applyFill="1" applyBorder="1" applyAlignment="1">
      <alignment horizontal="left" vertical="center" wrapText="1" shrinkToFit="1"/>
    </xf>
    <xf numFmtId="0" fontId="1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3" fillId="0" borderId="18" xfId="0" applyFont="1" applyFill="1" applyBorder="1" applyAlignment="1" quotePrefix="1">
      <alignment horizontal="center" vertical="center" shrinkToFi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10" fillId="0" borderId="4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79" xfId="0" applyFont="1" applyFill="1" applyBorder="1" applyAlignment="1" quotePrefix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 shrinkToFit="1"/>
    </xf>
    <xf numFmtId="0" fontId="10" fillId="0" borderId="22" xfId="0" applyFont="1" applyFill="1" applyBorder="1" applyAlignment="1">
      <alignment horizontal="center" vertical="center" shrinkToFit="1"/>
    </xf>
    <xf numFmtId="176" fontId="7" fillId="0" borderId="53" xfId="0" applyNumberFormat="1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 shrinkToFi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6" fillId="0" borderId="7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center" indent="2" shrinkToFit="1"/>
    </xf>
    <xf numFmtId="0" fontId="9" fillId="0" borderId="0" xfId="0" applyFont="1" applyFill="1" applyBorder="1" applyAlignment="1">
      <alignment horizontal="left" vertical="center" indent="2" shrinkToFit="1"/>
    </xf>
    <xf numFmtId="0" fontId="10" fillId="0" borderId="57" xfId="0" applyFont="1" applyFill="1" applyBorder="1" applyAlignment="1">
      <alignment horizontal="left" vertical="center" wrapText="1" indent="2" shrinkToFit="1"/>
    </xf>
    <xf numFmtId="0" fontId="10" fillId="0" borderId="0" xfId="0" applyFont="1" applyFill="1" applyBorder="1" applyAlignment="1">
      <alignment horizontal="left" vertical="center" wrapText="1" indent="2" shrinkToFit="1"/>
    </xf>
    <xf numFmtId="0" fontId="10" fillId="0" borderId="61" xfId="0" applyFont="1" applyFill="1" applyBorder="1" applyAlignment="1">
      <alignment horizontal="left" vertical="center" wrapText="1" indent="2" shrinkToFit="1"/>
    </xf>
    <xf numFmtId="0" fontId="10" fillId="0" borderId="18" xfId="0" applyFont="1" applyFill="1" applyBorder="1" applyAlignment="1">
      <alignment horizontal="left" vertical="center" wrapText="1" indent="2" shrinkToFit="1"/>
    </xf>
    <xf numFmtId="0" fontId="10" fillId="0" borderId="34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shrinkToFit="1"/>
    </xf>
    <xf numFmtId="0" fontId="10" fillId="0" borderId="84" xfId="0" applyFont="1" applyFill="1" applyBorder="1" applyAlignment="1">
      <alignment vertical="center" shrinkToFit="1"/>
    </xf>
    <xf numFmtId="0" fontId="10" fillId="0" borderId="53" xfId="0" applyFont="1" applyFill="1" applyBorder="1" applyAlignment="1">
      <alignment vertical="center" shrinkToFit="1"/>
    </xf>
    <xf numFmtId="0" fontId="10" fillId="0" borderId="47" xfId="0" applyFont="1" applyFill="1" applyBorder="1" applyAlignment="1">
      <alignment vertical="center" shrinkToFit="1"/>
    </xf>
    <xf numFmtId="0" fontId="10" fillId="0" borderId="78" xfId="0" applyFont="1" applyFill="1" applyBorder="1" applyAlignment="1">
      <alignment vertical="center" shrinkToFit="1"/>
    </xf>
    <xf numFmtId="0" fontId="10" fillId="0" borderId="79" xfId="0" applyFont="1" applyFill="1" applyBorder="1" applyAlignment="1">
      <alignment vertical="center" shrinkToFit="1"/>
    </xf>
    <xf numFmtId="0" fontId="10" fillId="0" borderId="69" xfId="0" applyFont="1" applyFill="1" applyBorder="1" applyAlignment="1">
      <alignment vertical="center" shrinkToFit="1"/>
    </xf>
    <xf numFmtId="0" fontId="10" fillId="0" borderId="68" xfId="0" applyFont="1" applyFill="1" applyBorder="1" applyAlignment="1">
      <alignment vertical="center" shrinkToFit="1"/>
    </xf>
    <xf numFmtId="0" fontId="10" fillId="0" borderId="27" xfId="0" applyFont="1" applyFill="1" applyBorder="1" applyAlignment="1">
      <alignment vertical="center" shrinkToFit="1"/>
    </xf>
    <xf numFmtId="0" fontId="10" fillId="0" borderId="70" xfId="0" applyFont="1" applyFill="1" applyBorder="1" applyAlignment="1">
      <alignment vertical="center" shrinkToFit="1"/>
    </xf>
    <xf numFmtId="0" fontId="10" fillId="0" borderId="80" xfId="0" applyFont="1" applyFill="1" applyBorder="1" applyAlignment="1">
      <alignment vertical="center"/>
    </xf>
    <xf numFmtId="0" fontId="10" fillId="0" borderId="79" xfId="0" applyFont="1" applyFill="1" applyBorder="1" applyAlignment="1">
      <alignment vertical="center"/>
    </xf>
    <xf numFmtId="0" fontId="10" fillId="0" borderId="8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 shrinkToFit="1"/>
    </xf>
    <xf numFmtId="0" fontId="10" fillId="0" borderId="41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0" fontId="3" fillId="0" borderId="80" xfId="0" applyFont="1" applyFill="1" applyBorder="1" applyAlignment="1">
      <alignment/>
    </xf>
    <xf numFmtId="0" fontId="3" fillId="0" borderId="79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10" fillId="0" borderId="4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8" fillId="0" borderId="30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horizontal="center" vertical="center" shrinkToFit="1"/>
      <protection/>
    </xf>
    <xf numFmtId="0" fontId="18" fillId="0" borderId="27" xfId="0" applyFont="1" applyBorder="1" applyAlignment="1" applyProtection="1">
      <alignment horizontal="center" vertical="center" shrinkToFit="1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0" borderId="83" xfId="0" applyFont="1" applyBorder="1" applyAlignment="1" applyProtection="1" quotePrefix="1">
      <alignment horizontal="center" vertical="center" shrinkToFit="1"/>
      <protection/>
    </xf>
    <xf numFmtId="0" fontId="18" fillId="0" borderId="30" xfId="0" applyFont="1" applyBorder="1" applyAlignment="1" applyProtection="1">
      <alignment horizontal="center" vertical="center" shrinkToFit="1"/>
      <protection/>
    </xf>
    <xf numFmtId="0" fontId="9" fillId="33" borderId="34" xfId="0" applyFont="1" applyFill="1" applyBorder="1" applyAlignment="1" applyProtection="1">
      <alignment horizontal="center" vertical="center" wrapText="1" shrinkToFit="1"/>
      <protection/>
    </xf>
    <xf numFmtId="0" fontId="9" fillId="33" borderId="77" xfId="0" applyFont="1" applyFill="1" applyBorder="1" applyAlignment="1" applyProtection="1">
      <alignment horizontal="center" vertical="center" wrapText="1" shrinkToFit="1"/>
      <protection/>
    </xf>
    <xf numFmtId="0" fontId="9" fillId="4" borderId="34" xfId="0" applyFont="1" applyFill="1" applyBorder="1" applyAlignment="1" applyProtection="1">
      <alignment horizontal="center" vertical="center" shrinkToFit="1"/>
      <protection locked="0"/>
    </xf>
    <xf numFmtId="0" fontId="9" fillId="4" borderId="76" xfId="0" applyFont="1" applyFill="1" applyBorder="1" applyAlignment="1" applyProtection="1">
      <alignment horizontal="center" vertical="center" shrinkToFit="1"/>
      <protection locked="0"/>
    </xf>
    <xf numFmtId="0" fontId="9" fillId="4" borderId="77" xfId="0" applyFont="1" applyFill="1" applyBorder="1" applyAlignment="1" applyProtection="1">
      <alignment horizontal="center" vertical="center" shrinkToFit="1"/>
      <protection locked="0"/>
    </xf>
    <xf numFmtId="0" fontId="35" fillId="0" borderId="87" xfId="0" applyFont="1" applyBorder="1" applyAlignment="1" applyProtection="1">
      <alignment horizontal="center" vertical="center"/>
      <protection/>
    </xf>
    <xf numFmtId="0" fontId="35" fillId="0" borderId="88" xfId="0" applyFont="1" applyBorder="1" applyAlignment="1" applyProtection="1">
      <alignment horizontal="center" vertical="center"/>
      <protection/>
    </xf>
    <xf numFmtId="0" fontId="35" fillId="0" borderId="89" xfId="0" applyFont="1" applyBorder="1" applyAlignment="1" applyProtection="1">
      <alignment horizontal="center" vertical="center"/>
      <protection/>
    </xf>
    <xf numFmtId="0" fontId="10" fillId="0" borderId="34" xfId="0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center" vertical="center" shrinkToFit="1"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34" xfId="0" applyFont="1" applyFill="1" applyBorder="1" applyAlignment="1" quotePrefix="1">
      <alignment horizontal="center" vertical="center" shrinkToFit="1"/>
    </xf>
    <xf numFmtId="0" fontId="12" fillId="33" borderId="29" xfId="0" applyFont="1" applyFill="1" applyBorder="1" applyAlignment="1" applyProtection="1">
      <alignment horizontal="center" vertical="center" textRotation="255" wrapText="1"/>
      <protection/>
    </xf>
    <xf numFmtId="0" fontId="12" fillId="33" borderId="90" xfId="0" applyFont="1" applyFill="1" applyBorder="1" applyAlignment="1" applyProtection="1">
      <alignment horizontal="center" vertical="center" textRotation="255" wrapText="1"/>
      <protection/>
    </xf>
    <xf numFmtId="0" fontId="6" fillId="0" borderId="63" xfId="0" applyFont="1" applyFill="1" applyBorder="1" applyAlignment="1">
      <alignment horizontal="center" vertical="center"/>
    </xf>
    <xf numFmtId="0" fontId="8" fillId="0" borderId="39" xfId="0" applyFont="1" applyBorder="1" applyAlignment="1" applyProtection="1">
      <alignment horizontal="left" wrapText="1"/>
      <protection/>
    </xf>
    <xf numFmtId="0" fontId="8" fillId="0" borderId="26" xfId="0" applyFont="1" applyBorder="1" applyAlignment="1" applyProtection="1">
      <alignment horizontal="left" wrapText="1"/>
      <protection/>
    </xf>
    <xf numFmtId="0" fontId="18" fillId="0" borderId="26" xfId="0" applyFont="1" applyBorder="1" applyAlignment="1" applyProtection="1">
      <alignment horizontal="left" vertical="center" shrinkToFit="1"/>
      <protection/>
    </xf>
    <xf numFmtId="0" fontId="18" fillId="0" borderId="48" xfId="0" applyFont="1" applyBorder="1" applyAlignment="1" applyProtection="1">
      <alignment horizontal="left" vertical="center" shrinkToFit="1"/>
      <protection/>
    </xf>
    <xf numFmtId="0" fontId="18" fillId="0" borderId="73" xfId="0" applyFont="1" applyBorder="1" applyAlignment="1" applyProtection="1">
      <alignment horizontal="center" vertical="center" shrinkToFit="1"/>
      <protection/>
    </xf>
    <xf numFmtId="0" fontId="18" fillId="0" borderId="28" xfId="0" applyFont="1" applyBorder="1" applyAlignment="1" applyProtection="1">
      <alignment horizontal="center" vertical="center" shrinkToFit="1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58" xfId="0" applyFont="1" applyBorder="1" applyAlignment="1" applyProtection="1">
      <alignment horizontal="center" vertical="center"/>
      <protection/>
    </xf>
    <xf numFmtId="0" fontId="18" fillId="0" borderId="86" xfId="0" applyFont="1" applyBorder="1" applyAlignment="1" applyProtection="1">
      <alignment horizontal="center" vertical="center" shrinkToFit="1"/>
      <protection/>
    </xf>
    <xf numFmtId="0" fontId="18" fillId="0" borderId="18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top" indent="4"/>
      <protection/>
    </xf>
    <xf numFmtId="0" fontId="20" fillId="0" borderId="0" xfId="0" applyFont="1" applyAlignment="1" applyProtection="1">
      <alignment vertical="top"/>
      <protection/>
    </xf>
    <xf numFmtId="0" fontId="6" fillId="0" borderId="65" xfId="0" applyFont="1" applyFill="1" applyBorder="1" applyAlignment="1">
      <alignment horizontal="center" vertical="center"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37" fillId="33" borderId="57" xfId="0" applyFont="1" applyFill="1" applyBorder="1" applyAlignment="1" applyProtection="1">
      <alignment horizontal="center" vertical="top" textRotation="255" wrapText="1"/>
      <protection/>
    </xf>
    <xf numFmtId="0" fontId="6" fillId="0" borderId="81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83" xfId="0" applyFont="1" applyBorder="1" applyAlignment="1" applyProtection="1">
      <alignment horizontal="center" vertical="center" shrinkToFit="1"/>
      <protection/>
    </xf>
    <xf numFmtId="0" fontId="25" fillId="0" borderId="0" xfId="0" applyFont="1" applyAlignment="1" applyProtection="1">
      <alignment vertical="center" wrapText="1"/>
      <protection/>
    </xf>
    <xf numFmtId="0" fontId="40" fillId="0" borderId="0" xfId="0" applyFont="1" applyAlignment="1" applyProtection="1">
      <alignment horizontal="left" vertical="center"/>
      <protection/>
    </xf>
    <xf numFmtId="0" fontId="18" fillId="0" borderId="32" xfId="0" applyFont="1" applyBorder="1" applyAlignment="1" applyProtection="1">
      <alignment horizontal="center" vertical="center" shrinkToFit="1"/>
      <protection/>
    </xf>
    <xf numFmtId="0" fontId="18" fillId="0" borderId="0" xfId="0" applyFont="1" applyBorder="1" applyAlignment="1" applyProtection="1">
      <alignment horizontal="center" vertical="center" shrinkToFi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center" vertical="center"/>
      <protection/>
    </xf>
    <xf numFmtId="0" fontId="6" fillId="0" borderId="5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152400</xdr:rowOff>
    </xdr:from>
    <xdr:to>
      <xdr:col>35</xdr:col>
      <xdr:colOff>114300</xdr:colOff>
      <xdr:row>0</xdr:row>
      <xdr:rowOff>152400</xdr:rowOff>
    </xdr:to>
    <xdr:sp>
      <xdr:nvSpPr>
        <xdr:cNvPr id="1" name="Line 2"/>
        <xdr:cNvSpPr>
          <a:spLocks/>
        </xdr:cNvSpPr>
      </xdr:nvSpPr>
      <xdr:spPr>
        <a:xfrm>
          <a:off x="5991225" y="152400"/>
          <a:ext cx="42767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15</xdr:col>
      <xdr:colOff>28575</xdr:colOff>
      <xdr:row>0</xdr:row>
      <xdr:rowOff>152400</xdr:rowOff>
    </xdr:to>
    <xdr:sp>
      <xdr:nvSpPr>
        <xdr:cNvPr id="2" name="Line 3"/>
        <xdr:cNvSpPr>
          <a:spLocks/>
        </xdr:cNvSpPr>
      </xdr:nvSpPr>
      <xdr:spPr>
        <a:xfrm flipH="1">
          <a:off x="0" y="152400"/>
          <a:ext cx="47434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342900</xdr:colOff>
      <xdr:row>3</xdr:row>
      <xdr:rowOff>19050</xdr:rowOff>
    </xdr:from>
    <xdr:to>
      <xdr:col>37</xdr:col>
      <xdr:colOff>342900</xdr:colOff>
      <xdr:row>16</xdr:row>
      <xdr:rowOff>238125</xdr:rowOff>
    </xdr:to>
    <xdr:sp>
      <xdr:nvSpPr>
        <xdr:cNvPr id="3" name="Line 4"/>
        <xdr:cNvSpPr>
          <a:spLocks/>
        </xdr:cNvSpPr>
      </xdr:nvSpPr>
      <xdr:spPr>
        <a:xfrm rot="5400000" flipH="1" flipV="1">
          <a:off x="10734675" y="1190625"/>
          <a:ext cx="0" cy="43529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342900</xdr:colOff>
      <xdr:row>18</xdr:row>
      <xdr:rowOff>76200</xdr:rowOff>
    </xdr:from>
    <xdr:to>
      <xdr:col>37</xdr:col>
      <xdr:colOff>342900</xdr:colOff>
      <xdr:row>57</xdr:row>
      <xdr:rowOff>47625</xdr:rowOff>
    </xdr:to>
    <xdr:sp>
      <xdr:nvSpPr>
        <xdr:cNvPr id="4" name="Line 5"/>
        <xdr:cNvSpPr>
          <a:spLocks/>
        </xdr:cNvSpPr>
      </xdr:nvSpPr>
      <xdr:spPr>
        <a:xfrm rot="16200000" flipH="1">
          <a:off x="10734675" y="5953125"/>
          <a:ext cx="0" cy="110394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76200</xdr:rowOff>
    </xdr:from>
    <xdr:to>
      <xdr:col>24</xdr:col>
      <xdr:colOff>47625</xdr:colOff>
      <xdr:row>1</xdr:row>
      <xdr:rowOff>361950</xdr:rowOff>
    </xdr:to>
    <xdr:sp>
      <xdr:nvSpPr>
        <xdr:cNvPr id="5" name="WordArt 9"/>
        <xdr:cNvSpPr>
          <a:spLocks/>
        </xdr:cNvSpPr>
      </xdr:nvSpPr>
      <xdr:spPr>
        <a:xfrm>
          <a:off x="3781425" y="381000"/>
          <a:ext cx="36195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SCORE SHEET</a:t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8</xdr:col>
      <xdr:colOff>161925</xdr:colOff>
      <xdr:row>1</xdr:row>
      <xdr:rowOff>361950</xdr:rowOff>
    </xdr:to>
    <xdr:sp>
      <xdr:nvSpPr>
        <xdr:cNvPr id="6" name="WordArt 10"/>
        <xdr:cNvSpPr>
          <a:spLocks/>
        </xdr:cNvSpPr>
      </xdr:nvSpPr>
      <xdr:spPr>
        <a:xfrm>
          <a:off x="581025" y="419100"/>
          <a:ext cx="20955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OFFICIAL</a:t>
          </a:r>
        </a:p>
      </xdr:txBody>
    </xdr:sp>
    <xdr:clientData/>
  </xdr:twoCellAnchor>
  <xdr:twoCellAnchor>
    <xdr:from>
      <xdr:col>33</xdr:col>
      <xdr:colOff>123825</xdr:colOff>
      <xdr:row>1</xdr:row>
      <xdr:rowOff>142875</xdr:rowOff>
    </xdr:from>
    <xdr:to>
      <xdr:col>35</xdr:col>
      <xdr:colOff>114300</xdr:colOff>
      <xdr:row>2</xdr:row>
      <xdr:rowOff>0</xdr:rowOff>
    </xdr:to>
    <xdr:sp>
      <xdr:nvSpPr>
        <xdr:cNvPr id="7" name="WordArt 11"/>
        <xdr:cNvSpPr>
          <a:spLocks/>
        </xdr:cNvSpPr>
      </xdr:nvSpPr>
      <xdr:spPr>
        <a:xfrm>
          <a:off x="9829800" y="447675"/>
          <a:ext cx="4381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YABBA</a:t>
          </a:r>
        </a:p>
      </xdr:txBody>
    </xdr:sp>
    <xdr:clientData/>
  </xdr:twoCellAnchor>
  <xdr:twoCellAnchor>
    <xdr:from>
      <xdr:col>2</xdr:col>
      <xdr:colOff>314325</xdr:colOff>
      <xdr:row>2</xdr:row>
      <xdr:rowOff>447675</xdr:rowOff>
    </xdr:from>
    <xdr:to>
      <xdr:col>15</xdr:col>
      <xdr:colOff>19050</xdr:colOff>
      <xdr:row>2</xdr:row>
      <xdr:rowOff>447675</xdr:rowOff>
    </xdr:to>
    <xdr:sp>
      <xdr:nvSpPr>
        <xdr:cNvPr id="8" name="直線コネクタ 3"/>
        <xdr:cNvSpPr>
          <a:spLocks/>
        </xdr:cNvSpPr>
      </xdr:nvSpPr>
      <xdr:spPr>
        <a:xfrm>
          <a:off x="942975" y="111442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447675</xdr:rowOff>
    </xdr:from>
    <xdr:to>
      <xdr:col>33</xdr:col>
      <xdr:colOff>0</xdr:colOff>
      <xdr:row>2</xdr:row>
      <xdr:rowOff>447675</xdr:rowOff>
    </xdr:to>
    <xdr:sp>
      <xdr:nvSpPr>
        <xdr:cNvPr id="9" name="直線コネクタ 14"/>
        <xdr:cNvSpPr>
          <a:spLocks/>
        </xdr:cNvSpPr>
      </xdr:nvSpPr>
      <xdr:spPr>
        <a:xfrm>
          <a:off x="5972175" y="1114425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8655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51560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973175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43075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9525</xdr:colOff>
      <xdr:row>3</xdr:row>
      <xdr:rowOff>161925</xdr:rowOff>
    </xdr:from>
    <xdr:to>
      <xdr:col>11</xdr:col>
      <xdr:colOff>0</xdr:colOff>
      <xdr:row>3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552825" y="1352550"/>
          <a:ext cx="1247775" cy="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161925</xdr:rowOff>
    </xdr:from>
    <xdr:to>
      <xdr:col>17</xdr:col>
      <xdr:colOff>0</xdr:colOff>
      <xdr:row>3</xdr:row>
      <xdr:rowOff>161925</xdr:rowOff>
    </xdr:to>
    <xdr:sp>
      <xdr:nvSpPr>
        <xdr:cNvPr id="6" name="Line 6"/>
        <xdr:cNvSpPr>
          <a:spLocks/>
        </xdr:cNvSpPr>
      </xdr:nvSpPr>
      <xdr:spPr>
        <a:xfrm flipH="1">
          <a:off x="5591175" y="1352550"/>
          <a:ext cx="1095375" cy="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4</xdr:row>
      <xdr:rowOff>19050</xdr:rowOff>
    </xdr:from>
    <xdr:to>
      <xdr:col>17</xdr:col>
      <xdr:colOff>209550</xdr:colOff>
      <xdr:row>12</xdr:row>
      <xdr:rowOff>228600</xdr:rowOff>
    </xdr:to>
    <xdr:sp>
      <xdr:nvSpPr>
        <xdr:cNvPr id="7" name="Line 7"/>
        <xdr:cNvSpPr>
          <a:spLocks/>
        </xdr:cNvSpPr>
      </xdr:nvSpPr>
      <xdr:spPr>
        <a:xfrm rot="16200000" flipH="1">
          <a:off x="6896100" y="1533525"/>
          <a:ext cx="0" cy="249555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13</xdr:row>
      <xdr:rowOff>266700</xdr:rowOff>
    </xdr:from>
    <xdr:to>
      <xdr:col>17</xdr:col>
      <xdr:colOff>209550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 rot="5400000" flipH="1" flipV="1">
          <a:off x="6896100" y="4352925"/>
          <a:ext cx="0" cy="291465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343275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6</xdr:col>
      <xdr:colOff>19050</xdr:colOff>
      <xdr:row>2</xdr:row>
      <xdr:rowOff>180975</xdr:rowOff>
    </xdr:to>
    <xdr:sp>
      <xdr:nvSpPr>
        <xdr:cNvPr id="10" name="AutoShape 13"/>
        <xdr:cNvSpPr>
          <a:spLocks/>
        </xdr:cNvSpPr>
      </xdr:nvSpPr>
      <xdr:spPr>
        <a:xfrm>
          <a:off x="123825" y="123825"/>
          <a:ext cx="3238500" cy="923925"/>
        </a:xfrm>
        <a:prstGeom prst="round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データ入力枠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緑色のセルにデータを入力し、印刷してください。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（右側の白色のメンバー表のみ印刷されます）</a:t>
          </a:r>
        </a:p>
      </xdr:txBody>
    </xdr:sp>
    <xdr:clientData/>
  </xdr:twoCellAnchor>
  <xdr:twoCellAnchor>
    <xdr:from>
      <xdr:col>6</xdr:col>
      <xdr:colOff>47625</xdr:colOff>
      <xdr:row>2</xdr:row>
      <xdr:rowOff>47625</xdr:rowOff>
    </xdr:from>
    <xdr:to>
      <xdr:col>8</xdr:col>
      <xdr:colOff>295275</xdr:colOff>
      <xdr:row>2</xdr:row>
      <xdr:rowOff>266700</xdr:rowOff>
    </xdr:to>
    <xdr:sp>
      <xdr:nvSpPr>
        <xdr:cNvPr id="11" name="Line 5"/>
        <xdr:cNvSpPr>
          <a:spLocks/>
        </xdr:cNvSpPr>
      </xdr:nvSpPr>
      <xdr:spPr>
        <a:xfrm flipV="1">
          <a:off x="3390900" y="914400"/>
          <a:ext cx="762000" cy="228600"/>
        </a:xfrm>
        <a:prstGeom prst="line">
          <a:avLst/>
        </a:prstGeom>
        <a:noFill/>
        <a:ln w="25400" cmpd="sng">
          <a:solidFill>
            <a:srgbClr val="4F81BD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2"/>
  <sheetViews>
    <sheetView zoomScalePageLayoutView="0" workbookViewId="0" topLeftCell="A1">
      <selection activeCell="B3" sqref="B3:C3"/>
    </sheetView>
  </sheetViews>
  <sheetFormatPr defaultColWidth="9.00390625" defaultRowHeight="13.5"/>
  <cols>
    <col min="1" max="1" width="2.625" style="4" customWidth="1"/>
    <col min="2" max="2" width="3.75390625" style="4" bestFit="1" customWidth="1"/>
    <col min="3" max="3" width="83.75390625" style="4" bestFit="1" customWidth="1"/>
    <col min="4" max="16384" width="9.00390625" style="4" customWidth="1"/>
  </cols>
  <sheetData>
    <row r="2" spans="2:3" ht="13.5">
      <c r="B2" s="201"/>
      <c r="C2" s="202"/>
    </row>
    <row r="3" spans="2:3" ht="18.75">
      <c r="B3" s="199" t="s">
        <v>94</v>
      </c>
      <c r="C3" s="200"/>
    </row>
    <row r="4" spans="2:3" ht="21" customHeight="1">
      <c r="B4" s="205"/>
      <c r="C4" s="206"/>
    </row>
    <row r="5" spans="2:3" ht="18" customHeight="1">
      <c r="B5" s="203"/>
      <c r="C5" s="204"/>
    </row>
    <row r="6" spans="2:3" ht="18" customHeight="1">
      <c r="B6" s="53" t="s">
        <v>28</v>
      </c>
      <c r="C6" s="54" t="s">
        <v>89</v>
      </c>
    </row>
    <row r="7" spans="2:3" ht="18" customHeight="1">
      <c r="B7" s="55"/>
      <c r="C7" s="56" t="s">
        <v>79</v>
      </c>
    </row>
    <row r="8" spans="2:3" ht="18" customHeight="1">
      <c r="B8" s="55"/>
      <c r="C8" s="56" t="s">
        <v>76</v>
      </c>
    </row>
    <row r="9" spans="2:3" ht="18" customHeight="1">
      <c r="B9" s="55"/>
      <c r="C9" s="56"/>
    </row>
    <row r="10" spans="2:3" ht="18" customHeight="1">
      <c r="B10" s="53" t="s">
        <v>28</v>
      </c>
      <c r="C10" s="54" t="s">
        <v>96</v>
      </c>
    </row>
    <row r="11" spans="2:3" ht="18" customHeight="1">
      <c r="B11" s="53"/>
      <c r="C11" s="56" t="s">
        <v>80</v>
      </c>
    </row>
    <row r="12" spans="2:3" ht="18" customHeight="1">
      <c r="B12" s="55"/>
      <c r="C12" s="56" t="s">
        <v>27</v>
      </c>
    </row>
    <row r="13" spans="2:3" ht="18" customHeight="1">
      <c r="B13" s="55"/>
      <c r="C13" s="56" t="s">
        <v>81</v>
      </c>
    </row>
    <row r="14" spans="2:3" ht="18" customHeight="1">
      <c r="B14" s="55"/>
      <c r="C14" s="56"/>
    </row>
    <row r="15" spans="2:3" ht="18" customHeight="1">
      <c r="B15" s="55"/>
      <c r="C15" s="57" t="s">
        <v>82</v>
      </c>
    </row>
    <row r="16" spans="2:3" ht="18" customHeight="1">
      <c r="B16" s="55"/>
      <c r="C16" s="58" t="s">
        <v>75</v>
      </c>
    </row>
    <row r="17" spans="2:3" ht="18" customHeight="1">
      <c r="B17" s="55"/>
      <c r="C17" s="58" t="s">
        <v>95</v>
      </c>
    </row>
    <row r="18" spans="2:3" ht="24" customHeight="1">
      <c r="B18" s="55"/>
      <c r="C18" s="59" t="s">
        <v>19</v>
      </c>
    </row>
    <row r="19" spans="2:3" ht="18" customHeight="1">
      <c r="B19" s="55"/>
      <c r="C19" s="59" t="s">
        <v>20</v>
      </c>
    </row>
    <row r="20" spans="2:3" ht="18" customHeight="1">
      <c r="B20" s="55"/>
      <c r="C20" s="56"/>
    </row>
    <row r="21" spans="2:3" ht="21.75" customHeight="1">
      <c r="B21" s="137" t="s">
        <v>90</v>
      </c>
      <c r="C21" s="138"/>
    </row>
    <row r="22" spans="2:3" s="140" customFormat="1" ht="23.25" customHeight="1">
      <c r="B22" s="139"/>
      <c r="C22" s="195" t="s">
        <v>93</v>
      </c>
    </row>
  </sheetData>
  <sheetProtection/>
  <mergeCells count="4">
    <mergeCell ref="B3:C3"/>
    <mergeCell ref="B2:C2"/>
    <mergeCell ref="B5:C5"/>
    <mergeCell ref="B4:C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" width="9.00390625" style="32" customWidth="1"/>
    <col min="2" max="2" width="16.625" style="32" customWidth="1"/>
    <col min="3" max="3" width="4.125" style="32" customWidth="1"/>
    <col min="4" max="4" width="4.625" style="32" customWidth="1"/>
    <col min="5" max="5" width="1.625" style="32" customWidth="1"/>
    <col min="6" max="6" width="16.625" style="32" customWidth="1"/>
    <col min="7" max="7" width="4.125" style="32" bestFit="1" customWidth="1"/>
    <col min="8" max="8" width="4.625" style="32" customWidth="1"/>
    <col min="9" max="9" width="9.00390625" style="32" customWidth="1"/>
    <col min="10" max="10" width="4.625" style="32" customWidth="1"/>
    <col min="11" max="16384" width="9.00390625" style="32" customWidth="1"/>
  </cols>
  <sheetData>
    <row r="1" spans="1:9" ht="13.5">
      <c r="A1" s="30" t="s">
        <v>10</v>
      </c>
      <c r="B1" s="208" t="s">
        <v>99</v>
      </c>
      <c r="C1" s="208"/>
      <c r="D1" s="208"/>
      <c r="E1" s="208"/>
      <c r="F1" s="208"/>
      <c r="G1" s="208"/>
      <c r="H1" s="208"/>
      <c r="I1" s="31"/>
    </row>
    <row r="2" spans="1:9" ht="13.5">
      <c r="A2" s="30" t="s">
        <v>0</v>
      </c>
      <c r="B2" s="208" t="s">
        <v>85</v>
      </c>
      <c r="C2" s="208"/>
      <c r="D2" s="208"/>
      <c r="E2" s="208"/>
      <c r="F2" s="208"/>
      <c r="G2" s="208"/>
      <c r="H2" s="208"/>
      <c r="I2" s="31"/>
    </row>
    <row r="3" spans="1:10" ht="18.75">
      <c r="A3" s="30" t="s">
        <v>70</v>
      </c>
      <c r="B3" s="142"/>
      <c r="C3" s="33"/>
      <c r="J3" s="141" t="s">
        <v>91</v>
      </c>
    </row>
    <row r="4" spans="1:3" ht="13.5">
      <c r="A4" s="30" t="s">
        <v>2</v>
      </c>
      <c r="B4" s="1">
        <v>2018</v>
      </c>
      <c r="C4" s="134">
        <f>IF(年="","←西暦(4けた)","")</f>
      </c>
    </row>
    <row r="5" spans="1:3" ht="13.5">
      <c r="A5" s="30" t="s">
        <v>3</v>
      </c>
      <c r="B5" s="1"/>
      <c r="C5" s="33"/>
    </row>
    <row r="6" spans="1:3" ht="13.5">
      <c r="A6" s="30" t="s">
        <v>4</v>
      </c>
      <c r="B6" s="1"/>
      <c r="C6" s="33"/>
    </row>
    <row r="7" spans="1:5" ht="13.5">
      <c r="A7" s="30" t="s">
        <v>41</v>
      </c>
      <c r="B7" s="129"/>
      <c r="C7" s="134" t="str">
        <f>IF(時間="","←24時間制。例　１４：３０","")</f>
        <v>←24時間制。例　１４：３０</v>
      </c>
      <c r="E7" s="34"/>
    </row>
    <row r="9" spans="1:8" ht="15" thickBot="1">
      <c r="A9" s="30"/>
      <c r="B9" s="35" t="s">
        <v>8</v>
      </c>
      <c r="C9" s="36"/>
      <c r="D9" s="36"/>
      <c r="E9" s="37"/>
      <c r="F9" s="35" t="s">
        <v>9</v>
      </c>
      <c r="G9" s="36"/>
      <c r="H9" s="36"/>
    </row>
    <row r="10" spans="1:8" ht="14.25" thickBot="1">
      <c r="A10" s="30" t="s">
        <v>5</v>
      </c>
      <c r="B10" s="24"/>
      <c r="C10" s="207"/>
      <c r="D10" s="207"/>
      <c r="E10" s="37"/>
      <c r="F10" s="23"/>
      <c r="G10" s="207"/>
      <c r="H10" s="207"/>
    </row>
    <row r="11" spans="1:11" ht="14.25" thickBot="1">
      <c r="A11" s="30"/>
      <c r="B11" s="38" t="s">
        <v>6</v>
      </c>
      <c r="C11" s="39" t="s">
        <v>23</v>
      </c>
      <c r="D11" s="40" t="s">
        <v>1</v>
      </c>
      <c r="E11" s="41"/>
      <c r="F11" s="38" t="s">
        <v>6</v>
      </c>
      <c r="G11" s="39" t="s">
        <v>25</v>
      </c>
      <c r="H11" s="40" t="s">
        <v>26</v>
      </c>
      <c r="J11" s="42"/>
      <c r="K11" s="32" t="s">
        <v>77</v>
      </c>
    </row>
    <row r="12" spans="1:10" ht="13.5" customHeight="1">
      <c r="A12" s="30">
        <v>1</v>
      </c>
      <c r="B12" s="47"/>
      <c r="C12" s="48"/>
      <c r="D12" s="49"/>
      <c r="E12" s="43"/>
      <c r="F12" s="3"/>
      <c r="G12" s="22"/>
      <c r="H12" s="2"/>
      <c r="J12" s="44" t="s">
        <v>78</v>
      </c>
    </row>
    <row r="13" spans="1:8" ht="17.25">
      <c r="A13" s="30">
        <v>2</v>
      </c>
      <c r="B13" s="50"/>
      <c r="C13" s="51"/>
      <c r="D13" s="52"/>
      <c r="E13" s="43"/>
      <c r="F13" s="3"/>
      <c r="G13" s="22"/>
      <c r="H13" s="2"/>
    </row>
    <row r="14" spans="1:10" ht="17.25">
      <c r="A14" s="30">
        <v>3</v>
      </c>
      <c r="B14" s="50"/>
      <c r="C14" s="51"/>
      <c r="D14" s="52"/>
      <c r="E14" s="43"/>
      <c r="F14" s="3"/>
      <c r="G14" s="22"/>
      <c r="H14" s="2"/>
      <c r="J14" s="32" t="s">
        <v>24</v>
      </c>
    </row>
    <row r="15" spans="1:10" ht="17.25">
      <c r="A15" s="30">
        <v>4</v>
      </c>
      <c r="B15" s="50"/>
      <c r="C15" s="51"/>
      <c r="D15" s="52"/>
      <c r="E15" s="43"/>
      <c r="F15" s="3"/>
      <c r="G15" s="22"/>
      <c r="H15" s="2"/>
      <c r="J15" s="32" t="s">
        <v>29</v>
      </c>
    </row>
    <row r="16" spans="1:8" ht="17.25">
      <c r="A16" s="30">
        <v>5</v>
      </c>
      <c r="B16" s="50"/>
      <c r="C16" s="51"/>
      <c r="D16" s="52"/>
      <c r="E16" s="43"/>
      <c r="F16" s="3"/>
      <c r="G16" s="22"/>
      <c r="H16" s="2"/>
    </row>
    <row r="17" spans="1:10" ht="13.5">
      <c r="A17" s="30">
        <v>6</v>
      </c>
      <c r="B17" s="3"/>
      <c r="C17" s="22"/>
      <c r="D17" s="2"/>
      <c r="E17" s="43"/>
      <c r="F17" s="3"/>
      <c r="G17" s="22"/>
      <c r="H17" s="2"/>
      <c r="J17" s="32" t="s">
        <v>87</v>
      </c>
    </row>
    <row r="18" spans="1:11" ht="13.5">
      <c r="A18" s="30">
        <v>7</v>
      </c>
      <c r="B18" s="3"/>
      <c r="C18" s="22"/>
      <c r="D18" s="2"/>
      <c r="E18" s="43"/>
      <c r="F18" s="3"/>
      <c r="G18" s="22"/>
      <c r="H18" s="2"/>
      <c r="K18" s="32" t="s">
        <v>88</v>
      </c>
    </row>
    <row r="19" spans="1:8" ht="13.5">
      <c r="A19" s="30">
        <v>8</v>
      </c>
      <c r="B19" s="3"/>
      <c r="C19" s="22"/>
      <c r="D19" s="2"/>
      <c r="E19" s="43"/>
      <c r="F19" s="3"/>
      <c r="G19" s="22"/>
      <c r="H19" s="2"/>
    </row>
    <row r="20" spans="1:8" ht="13.5">
      <c r="A20" s="30">
        <v>9</v>
      </c>
      <c r="B20" s="3"/>
      <c r="C20" s="22"/>
      <c r="D20" s="2"/>
      <c r="E20" s="43"/>
      <c r="F20" s="3"/>
      <c r="G20" s="22"/>
      <c r="H20" s="2"/>
    </row>
    <row r="21" spans="1:8" ht="13.5">
      <c r="A21" s="30">
        <v>10</v>
      </c>
      <c r="B21" s="3"/>
      <c r="C21" s="22"/>
      <c r="D21" s="2"/>
      <c r="E21" s="43"/>
      <c r="F21" s="3"/>
      <c r="G21" s="22"/>
      <c r="H21" s="2"/>
    </row>
    <row r="22" spans="1:8" ht="13.5">
      <c r="A22" s="30">
        <v>11</v>
      </c>
      <c r="B22" s="3"/>
      <c r="C22" s="22"/>
      <c r="D22" s="2"/>
      <c r="E22" s="43"/>
      <c r="F22" s="3"/>
      <c r="G22" s="22"/>
      <c r="H22" s="2"/>
    </row>
    <row r="23" spans="1:8" ht="13.5">
      <c r="A23" s="30">
        <v>12</v>
      </c>
      <c r="B23" s="3"/>
      <c r="C23" s="22"/>
      <c r="D23" s="2"/>
      <c r="E23" s="43"/>
      <c r="F23" s="3"/>
      <c r="G23" s="22"/>
      <c r="H23" s="2"/>
    </row>
    <row r="24" spans="1:8" ht="13.5">
      <c r="A24" s="30">
        <v>13</v>
      </c>
      <c r="B24" s="3"/>
      <c r="C24" s="22"/>
      <c r="D24" s="2"/>
      <c r="E24" s="43"/>
      <c r="F24" s="3"/>
      <c r="G24" s="22"/>
      <c r="H24" s="2"/>
    </row>
    <row r="25" spans="1:8" ht="13.5">
      <c r="A25" s="30">
        <v>14</v>
      </c>
      <c r="B25" s="3"/>
      <c r="C25" s="22"/>
      <c r="D25" s="2"/>
      <c r="E25" s="43"/>
      <c r="F25" s="3"/>
      <c r="G25" s="22"/>
      <c r="H25" s="2"/>
    </row>
    <row r="26" spans="1:8" ht="14.25" thickBot="1">
      <c r="A26" s="30">
        <v>15</v>
      </c>
      <c r="B26" s="135"/>
      <c r="C26" s="25"/>
      <c r="D26" s="136"/>
      <c r="E26" s="45"/>
      <c r="F26" s="135"/>
      <c r="G26" s="25"/>
      <c r="H26" s="136"/>
    </row>
    <row r="27" spans="1:8" ht="13.5">
      <c r="A27" s="30" t="s">
        <v>7</v>
      </c>
      <c r="B27" s="27"/>
      <c r="C27" s="46"/>
      <c r="D27" s="46"/>
      <c r="E27" s="46"/>
      <c r="F27" s="27"/>
      <c r="G27" s="46"/>
      <c r="H27" s="46"/>
    </row>
    <row r="28" spans="1:8" ht="14.25" thickBot="1">
      <c r="A28" s="30"/>
      <c r="B28" s="26"/>
      <c r="C28" s="46"/>
      <c r="D28" s="46"/>
      <c r="E28" s="46"/>
      <c r="F28" s="26"/>
      <c r="G28" s="46"/>
      <c r="H28" s="46"/>
    </row>
  </sheetData>
  <sheetProtection/>
  <mergeCells count="4">
    <mergeCell ref="C10:D10"/>
    <mergeCell ref="G10:H10"/>
    <mergeCell ref="B1:H1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7"/>
  <sheetViews>
    <sheetView showGridLines="0" view="pageBreakPreview" zoomScale="60" zoomScaleNormal="75" zoomScalePageLayoutView="0" workbookViewId="0" topLeftCell="A1">
      <selection activeCell="S5" sqref="S5:T5"/>
    </sheetView>
  </sheetViews>
  <sheetFormatPr defaultColWidth="9.00390625" defaultRowHeight="24" customHeight="1"/>
  <cols>
    <col min="1" max="21" width="4.125" style="28" customWidth="1"/>
    <col min="22" max="22" width="1.625" style="28" customWidth="1"/>
    <col min="23" max="26" width="4.125" style="28" customWidth="1"/>
    <col min="27" max="27" width="1.625" style="28" customWidth="1"/>
    <col min="28" max="31" width="4.125" style="28" customWidth="1"/>
    <col min="32" max="32" width="1.625" style="28" customWidth="1"/>
    <col min="33" max="33" width="2.875" style="28" customWidth="1"/>
    <col min="34" max="34" width="2.625" style="28" customWidth="1"/>
    <col min="35" max="35" width="3.25390625" style="28" customWidth="1"/>
    <col min="36" max="36" width="1.4921875" style="28" customWidth="1"/>
    <col min="37" max="37" width="1.625" style="28" customWidth="1"/>
    <col min="38" max="16384" width="9.00390625" style="28" customWidth="1"/>
  </cols>
  <sheetData>
    <row r="1" spans="16:19" ht="24" customHeight="1">
      <c r="P1" s="322" t="s">
        <v>72</v>
      </c>
      <c r="Q1" s="322"/>
      <c r="R1" s="322"/>
      <c r="S1" s="322"/>
    </row>
    <row r="2" spans="1:36" ht="28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</row>
    <row r="3" spans="1:35" ht="39.75" customHeight="1" thickBot="1">
      <c r="A3" s="221" t="s">
        <v>37</v>
      </c>
      <c r="B3" s="222"/>
      <c r="C3" s="222"/>
      <c r="D3" s="108"/>
      <c r="E3" s="217">
        <f>+'主催者入力'!B10</f>
        <v>0</v>
      </c>
      <c r="F3" s="217"/>
      <c r="G3" s="217"/>
      <c r="H3" s="217"/>
      <c r="I3" s="217"/>
      <c r="J3" s="217"/>
      <c r="K3" s="217"/>
      <c r="L3" s="217"/>
      <c r="M3" s="217"/>
      <c r="N3" s="217"/>
      <c r="O3" s="108"/>
      <c r="P3" s="108"/>
      <c r="Q3" s="221" t="s">
        <v>38</v>
      </c>
      <c r="R3" s="226"/>
      <c r="S3" s="226"/>
      <c r="T3" s="115"/>
      <c r="U3" s="217">
        <f>+'主催者入力'!F10</f>
        <v>0</v>
      </c>
      <c r="V3" s="217"/>
      <c r="W3" s="217"/>
      <c r="X3" s="217"/>
      <c r="Y3" s="217"/>
      <c r="Z3" s="217"/>
      <c r="AA3" s="217"/>
      <c r="AB3" s="217"/>
      <c r="AC3" s="217"/>
      <c r="AD3" s="217"/>
      <c r="AE3" s="108"/>
      <c r="AF3" s="108"/>
      <c r="AG3" s="108"/>
      <c r="AH3" s="108"/>
      <c r="AI3" s="108"/>
    </row>
    <row r="4" spans="1:40" ht="36" customHeight="1">
      <c r="A4" s="227" t="s">
        <v>10</v>
      </c>
      <c r="B4" s="228"/>
      <c r="C4" s="228"/>
      <c r="D4" s="223" t="str">
        <f>IF(大会名="","",大会名)</f>
        <v>HOOP FESTA    41回大会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5"/>
      <c r="T4" s="215" t="s">
        <v>39</v>
      </c>
      <c r="U4" s="216"/>
      <c r="V4" s="216"/>
      <c r="W4" s="218" t="str">
        <f>IF(場所="","",場所)</f>
        <v>上山市生涯学習センター</v>
      </c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20"/>
      <c r="AN4" s="61" t="s">
        <v>71</v>
      </c>
    </row>
    <row r="5" spans="1:40" s="105" customFormat="1" ht="36" customHeight="1" thickBot="1">
      <c r="A5" s="229" t="s">
        <v>36</v>
      </c>
      <c r="B5" s="230"/>
      <c r="C5" s="230"/>
      <c r="D5" s="324">
        <f>+'主催者入力'!B3</f>
        <v>0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238" t="s">
        <v>40</v>
      </c>
      <c r="P5" s="239"/>
      <c r="Q5" s="239"/>
      <c r="R5" s="110"/>
      <c r="S5" s="241">
        <f>IF(年="","",年)</f>
        <v>2018</v>
      </c>
      <c r="T5" s="241"/>
      <c r="U5" s="242" t="s">
        <v>2</v>
      </c>
      <c r="V5" s="242"/>
      <c r="W5" s="109"/>
      <c r="X5" s="109">
        <f>IF(月="","",月)</f>
      </c>
      <c r="Y5" s="243" t="s">
        <v>3</v>
      </c>
      <c r="Z5" s="244"/>
      <c r="AA5" s="111"/>
      <c r="AB5" s="109">
        <f>+日</f>
        <v>0</v>
      </c>
      <c r="AC5" s="243" t="s">
        <v>4</v>
      </c>
      <c r="AD5" s="245"/>
      <c r="AE5" s="325" t="s">
        <v>41</v>
      </c>
      <c r="AF5" s="326"/>
      <c r="AG5" s="326"/>
      <c r="AH5" s="240">
        <f>+'主催者入力'!B7</f>
        <v>0</v>
      </c>
      <c r="AI5" s="240"/>
      <c r="AJ5" s="112"/>
      <c r="AK5" s="113"/>
      <c r="AN5" s="114" t="s">
        <v>74</v>
      </c>
    </row>
    <row r="6" spans="1:36" ht="25.5" customHeight="1" thickBot="1">
      <c r="A6" s="213" t="s">
        <v>42</v>
      </c>
      <c r="B6" s="214"/>
      <c r="C6" s="214"/>
      <c r="D6" s="231">
        <f>IF(Aチーム名="","",Aチーム名)</f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32"/>
      <c r="Q6" s="116"/>
      <c r="R6" s="255" t="s">
        <v>55</v>
      </c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323"/>
    </row>
    <row r="7" spans="1:36" ht="25.5" customHeight="1" thickBot="1">
      <c r="A7" s="249" t="s">
        <v>43</v>
      </c>
      <c r="B7" s="250"/>
      <c r="C7" s="250"/>
      <c r="D7" s="250"/>
      <c r="E7" s="250"/>
      <c r="F7" s="250"/>
      <c r="G7" s="250"/>
      <c r="H7" s="104"/>
      <c r="I7" s="62"/>
      <c r="J7" s="63"/>
      <c r="K7" s="62"/>
      <c r="L7" s="64"/>
      <c r="M7" s="63"/>
      <c r="N7" s="65"/>
      <c r="O7" s="102"/>
      <c r="P7" s="103"/>
      <c r="Q7" s="117"/>
      <c r="R7" s="247" t="s">
        <v>15</v>
      </c>
      <c r="S7" s="248"/>
      <c r="T7" s="269" t="s">
        <v>16</v>
      </c>
      <c r="U7" s="270"/>
      <c r="V7" s="99"/>
      <c r="W7" s="269" t="s">
        <v>15</v>
      </c>
      <c r="X7" s="248"/>
      <c r="Y7" s="269" t="s">
        <v>16</v>
      </c>
      <c r="Z7" s="270"/>
      <c r="AA7" s="99"/>
      <c r="AB7" s="269" t="s">
        <v>15</v>
      </c>
      <c r="AC7" s="248"/>
      <c r="AD7" s="269" t="s">
        <v>16</v>
      </c>
      <c r="AE7" s="270"/>
      <c r="AF7" s="187"/>
      <c r="AG7" s="269"/>
      <c r="AH7" s="248"/>
      <c r="AI7" s="269"/>
      <c r="AJ7" s="271"/>
    </row>
    <row r="8" spans="1:36" ht="22.5" customHeight="1" thickBot="1">
      <c r="A8" s="251" t="s">
        <v>32</v>
      </c>
      <c r="B8" s="252"/>
      <c r="C8" s="252"/>
      <c r="D8" s="252"/>
      <c r="E8" s="252"/>
      <c r="F8" s="252"/>
      <c r="G8" s="118" t="s">
        <v>64</v>
      </c>
      <c r="H8" s="119">
        <v>1</v>
      </c>
      <c r="I8" s="120">
        <v>2</v>
      </c>
      <c r="J8" s="120">
        <v>3</v>
      </c>
      <c r="K8" s="121">
        <v>4</v>
      </c>
      <c r="L8" s="122" t="s">
        <v>30</v>
      </c>
      <c r="M8" s="119">
        <v>1</v>
      </c>
      <c r="N8" s="120">
        <v>2</v>
      </c>
      <c r="O8" s="120">
        <v>3</v>
      </c>
      <c r="P8" s="121">
        <v>4</v>
      </c>
      <c r="Q8" s="117"/>
      <c r="R8" s="68"/>
      <c r="S8" s="69">
        <v>1</v>
      </c>
      <c r="T8" s="101">
        <v>1</v>
      </c>
      <c r="U8" s="97"/>
      <c r="V8" s="100"/>
      <c r="W8" s="98"/>
      <c r="X8" s="69">
        <v>42</v>
      </c>
      <c r="Y8" s="101">
        <v>42</v>
      </c>
      <c r="Z8" s="70"/>
      <c r="AA8" s="71"/>
      <c r="AB8" s="75"/>
      <c r="AC8" s="130">
        <v>83</v>
      </c>
      <c r="AD8" s="131">
        <v>83</v>
      </c>
      <c r="AE8" s="70"/>
      <c r="AF8" s="191"/>
      <c r="AG8" s="60"/>
      <c r="AH8" s="182"/>
      <c r="AI8" s="183"/>
      <c r="AJ8" s="188"/>
    </row>
    <row r="9" spans="1:36" ht="22.5" customHeight="1" thickBot="1">
      <c r="A9" s="253"/>
      <c r="B9" s="254"/>
      <c r="C9" s="254"/>
      <c r="D9" s="254"/>
      <c r="E9" s="254"/>
      <c r="F9" s="254"/>
      <c r="G9" s="123" t="s">
        <v>65</v>
      </c>
      <c r="H9" s="119">
        <v>1</v>
      </c>
      <c r="I9" s="120">
        <v>2</v>
      </c>
      <c r="J9" s="120">
        <v>3</v>
      </c>
      <c r="K9" s="121">
        <v>4</v>
      </c>
      <c r="L9" s="123" t="s">
        <v>31</v>
      </c>
      <c r="M9" s="119">
        <v>1</v>
      </c>
      <c r="N9" s="120">
        <v>2</v>
      </c>
      <c r="O9" s="120">
        <v>3</v>
      </c>
      <c r="P9" s="121">
        <v>4</v>
      </c>
      <c r="Q9" s="117"/>
      <c r="R9" s="77"/>
      <c r="S9" s="78">
        <v>2</v>
      </c>
      <c r="T9" s="96">
        <v>2</v>
      </c>
      <c r="U9" s="79"/>
      <c r="V9" s="71"/>
      <c r="W9" s="84"/>
      <c r="X9" s="78">
        <v>43</v>
      </c>
      <c r="Y9" s="96">
        <v>43</v>
      </c>
      <c r="Z9" s="79"/>
      <c r="AA9" s="71"/>
      <c r="AB9" s="84"/>
      <c r="AC9" s="132">
        <v>84</v>
      </c>
      <c r="AD9" s="133">
        <v>84</v>
      </c>
      <c r="AE9" s="79"/>
      <c r="AF9" s="100"/>
      <c r="AG9" s="60"/>
      <c r="AH9" s="182"/>
      <c r="AI9" s="183"/>
      <c r="AJ9" s="189"/>
    </row>
    <row r="10" spans="1:36" ht="22.5" customHeight="1" thickBot="1">
      <c r="A10" s="255" t="s">
        <v>44</v>
      </c>
      <c r="B10" s="248"/>
      <c r="C10" s="248"/>
      <c r="D10" s="248"/>
      <c r="E10" s="248"/>
      <c r="F10" s="248"/>
      <c r="G10" s="248"/>
      <c r="H10" s="248"/>
      <c r="I10" s="248"/>
      <c r="J10" s="66" t="s">
        <v>11</v>
      </c>
      <c r="K10" s="67" t="s">
        <v>12</v>
      </c>
      <c r="L10" s="272" t="s">
        <v>45</v>
      </c>
      <c r="M10" s="248"/>
      <c r="N10" s="248"/>
      <c r="O10" s="248"/>
      <c r="P10" s="271"/>
      <c r="Q10" s="117"/>
      <c r="R10" s="77"/>
      <c r="S10" s="78">
        <v>3</v>
      </c>
      <c r="T10" s="96">
        <v>3</v>
      </c>
      <c r="U10" s="79"/>
      <c r="V10" s="71"/>
      <c r="W10" s="84"/>
      <c r="X10" s="78">
        <v>44</v>
      </c>
      <c r="Y10" s="96">
        <v>44</v>
      </c>
      <c r="Z10" s="79"/>
      <c r="AA10" s="71"/>
      <c r="AB10" s="84"/>
      <c r="AC10" s="132">
        <v>85</v>
      </c>
      <c r="AD10" s="133">
        <v>85</v>
      </c>
      <c r="AE10" s="79"/>
      <c r="AF10" s="100"/>
      <c r="AG10" s="60"/>
      <c r="AH10" s="182"/>
      <c r="AI10" s="183"/>
      <c r="AJ10" s="189"/>
    </row>
    <row r="11" spans="1:36" ht="22.5" customHeight="1">
      <c r="A11" s="72">
        <v>1</v>
      </c>
      <c r="B11" s="256">
        <f>IF('主催者入力'!B12="","",'主催者入力'!B12)</f>
      </c>
      <c r="C11" s="257"/>
      <c r="D11" s="257"/>
      <c r="E11" s="257"/>
      <c r="F11" s="257"/>
      <c r="G11" s="257"/>
      <c r="H11" s="246">
        <f>IF('主催者入力'!C12=1,"(CAP)","")</f>
      </c>
      <c r="I11" s="246"/>
      <c r="J11" s="73">
        <f>IF('主催者入力'!D12="","",'主催者入力'!D12)</f>
      </c>
      <c r="K11" s="74"/>
      <c r="L11" s="175"/>
      <c r="M11" s="75"/>
      <c r="N11" s="75"/>
      <c r="O11" s="75"/>
      <c r="P11" s="76"/>
      <c r="Q11" s="60"/>
      <c r="R11" s="77"/>
      <c r="S11" s="78">
        <v>4</v>
      </c>
      <c r="T11" s="96">
        <v>4</v>
      </c>
      <c r="U11" s="79"/>
      <c r="V11" s="71"/>
      <c r="W11" s="84"/>
      <c r="X11" s="78">
        <v>45</v>
      </c>
      <c r="Y11" s="96">
        <v>45</v>
      </c>
      <c r="Z11" s="79"/>
      <c r="AA11" s="71"/>
      <c r="AB11" s="84"/>
      <c r="AC11" s="132">
        <v>86</v>
      </c>
      <c r="AD11" s="133">
        <v>86</v>
      </c>
      <c r="AE11" s="79"/>
      <c r="AF11" s="100"/>
      <c r="AG11" s="60"/>
      <c r="AH11" s="182"/>
      <c r="AI11" s="183"/>
      <c r="AJ11" s="189"/>
    </row>
    <row r="12" spans="1:36" ht="22.5" customHeight="1">
      <c r="A12" s="81">
        <v>2</v>
      </c>
      <c r="B12" s="235">
        <f>IF('主催者入力'!B13="","",'主催者入力'!B13)</f>
      </c>
      <c r="C12" s="236"/>
      <c r="D12" s="236"/>
      <c r="E12" s="236"/>
      <c r="F12" s="236"/>
      <c r="G12" s="236"/>
      <c r="H12" s="237">
        <f>IF('主催者入力'!C13=1,"(CAP)","")</f>
      </c>
      <c r="I12" s="237"/>
      <c r="J12" s="82">
        <f>IF('主催者入力'!D13="","",'主催者入力'!D13)</f>
      </c>
      <c r="K12" s="83"/>
      <c r="L12" s="176"/>
      <c r="M12" s="84"/>
      <c r="N12" s="84"/>
      <c r="O12" s="84"/>
      <c r="P12" s="80"/>
      <c r="Q12" s="60"/>
      <c r="R12" s="77"/>
      <c r="S12" s="78">
        <v>5</v>
      </c>
      <c r="T12" s="96">
        <v>5</v>
      </c>
      <c r="U12" s="79"/>
      <c r="V12" s="71"/>
      <c r="W12" s="84"/>
      <c r="X12" s="78">
        <v>46</v>
      </c>
      <c r="Y12" s="96">
        <v>46</v>
      </c>
      <c r="Z12" s="79"/>
      <c r="AA12" s="71"/>
      <c r="AB12" s="84"/>
      <c r="AC12" s="132">
        <v>87</v>
      </c>
      <c r="AD12" s="133">
        <v>87</v>
      </c>
      <c r="AE12" s="79"/>
      <c r="AF12" s="100"/>
      <c r="AG12" s="60"/>
      <c r="AH12" s="182"/>
      <c r="AI12" s="183"/>
      <c r="AJ12" s="189"/>
    </row>
    <row r="13" spans="1:36" ht="22.5" customHeight="1">
      <c r="A13" s="81">
        <v>3</v>
      </c>
      <c r="B13" s="235">
        <f>IF('主催者入力'!B14="","",'主催者入力'!B14)</f>
      </c>
      <c r="C13" s="236"/>
      <c r="D13" s="236"/>
      <c r="E13" s="236"/>
      <c r="F13" s="236"/>
      <c r="G13" s="236"/>
      <c r="H13" s="237">
        <f>IF('主催者入力'!C14=1,"(CAP)","")</f>
      </c>
      <c r="I13" s="237"/>
      <c r="J13" s="82">
        <f>IF('主催者入力'!D14="","",'主催者入力'!D14)</f>
      </c>
      <c r="K13" s="83"/>
      <c r="L13" s="176"/>
      <c r="M13" s="84"/>
      <c r="N13" s="84"/>
      <c r="O13" s="84"/>
      <c r="P13" s="80"/>
      <c r="Q13" s="60"/>
      <c r="R13" s="77"/>
      <c r="S13" s="78">
        <v>6</v>
      </c>
      <c r="T13" s="96">
        <v>6</v>
      </c>
      <c r="U13" s="79"/>
      <c r="V13" s="71"/>
      <c r="W13" s="84"/>
      <c r="X13" s="78">
        <v>47</v>
      </c>
      <c r="Y13" s="96">
        <v>47</v>
      </c>
      <c r="Z13" s="79"/>
      <c r="AA13" s="71"/>
      <c r="AB13" s="84"/>
      <c r="AC13" s="132">
        <v>88</v>
      </c>
      <c r="AD13" s="133">
        <v>88</v>
      </c>
      <c r="AE13" s="79"/>
      <c r="AF13" s="100"/>
      <c r="AG13" s="60"/>
      <c r="AH13" s="182"/>
      <c r="AI13" s="183"/>
      <c r="AJ13" s="189"/>
    </row>
    <row r="14" spans="1:36" ht="22.5" customHeight="1">
      <c r="A14" s="81">
        <v>4</v>
      </c>
      <c r="B14" s="235">
        <f>IF('主催者入力'!B15="","",'主催者入力'!B15)</f>
      </c>
      <c r="C14" s="236"/>
      <c r="D14" s="236"/>
      <c r="E14" s="236"/>
      <c r="F14" s="236"/>
      <c r="G14" s="236"/>
      <c r="H14" s="237">
        <f>IF('主催者入力'!C15=1,"(CAP)","")</f>
      </c>
      <c r="I14" s="237"/>
      <c r="J14" s="82">
        <f>IF('主催者入力'!D15="","",'主催者入力'!D15)</f>
      </c>
      <c r="K14" s="83"/>
      <c r="L14" s="176"/>
      <c r="M14" s="84"/>
      <c r="N14" s="84"/>
      <c r="O14" s="84"/>
      <c r="P14" s="80"/>
      <c r="Q14" s="60"/>
      <c r="R14" s="77"/>
      <c r="S14" s="78">
        <v>7</v>
      </c>
      <c r="T14" s="96">
        <v>7</v>
      </c>
      <c r="U14" s="79"/>
      <c r="V14" s="71"/>
      <c r="W14" s="84"/>
      <c r="X14" s="78">
        <v>48</v>
      </c>
      <c r="Y14" s="96">
        <v>48</v>
      </c>
      <c r="Z14" s="79"/>
      <c r="AA14" s="71"/>
      <c r="AB14" s="84"/>
      <c r="AC14" s="132">
        <v>89</v>
      </c>
      <c r="AD14" s="133">
        <v>89</v>
      </c>
      <c r="AE14" s="79"/>
      <c r="AF14" s="100"/>
      <c r="AG14" s="60"/>
      <c r="AH14" s="182"/>
      <c r="AI14" s="183"/>
      <c r="AJ14" s="189"/>
    </row>
    <row r="15" spans="1:36" ht="22.5" customHeight="1">
      <c r="A15" s="81">
        <v>5</v>
      </c>
      <c r="B15" s="235"/>
      <c r="C15" s="236"/>
      <c r="D15" s="236"/>
      <c r="E15" s="236"/>
      <c r="F15" s="236"/>
      <c r="G15" s="236"/>
      <c r="H15" s="237">
        <f>IF('主催者入力'!C16=1,"(CAP)","")</f>
      </c>
      <c r="I15" s="237"/>
      <c r="J15" s="82">
        <f>IF('主催者入力'!D16="","",'主催者入力'!D16)</f>
      </c>
      <c r="K15" s="83"/>
      <c r="L15" s="176"/>
      <c r="M15" s="84"/>
      <c r="N15" s="84"/>
      <c r="O15" s="84"/>
      <c r="P15" s="80"/>
      <c r="Q15" s="60"/>
      <c r="R15" s="77"/>
      <c r="S15" s="78">
        <v>8</v>
      </c>
      <c r="T15" s="96">
        <v>8</v>
      </c>
      <c r="U15" s="79"/>
      <c r="V15" s="71"/>
      <c r="W15" s="84"/>
      <c r="X15" s="78">
        <v>49</v>
      </c>
      <c r="Y15" s="96">
        <v>49</v>
      </c>
      <c r="Z15" s="79"/>
      <c r="AA15" s="71"/>
      <c r="AB15" s="84"/>
      <c r="AC15" s="132">
        <v>90</v>
      </c>
      <c r="AD15" s="133">
        <v>90</v>
      </c>
      <c r="AE15" s="79"/>
      <c r="AF15" s="100"/>
      <c r="AG15" s="60"/>
      <c r="AH15" s="182"/>
      <c r="AI15" s="183"/>
      <c r="AJ15" s="189"/>
    </row>
    <row r="16" spans="1:36" ht="22.5" customHeight="1">
      <c r="A16" s="81">
        <v>6</v>
      </c>
      <c r="B16" s="235">
        <f>IF('主催者入力'!B17="","",'主催者入力'!B17)</f>
      </c>
      <c r="C16" s="236"/>
      <c r="D16" s="236"/>
      <c r="E16" s="236"/>
      <c r="F16" s="236"/>
      <c r="G16" s="236"/>
      <c r="H16" s="237">
        <f>IF('主催者入力'!C17=1,"(CAP)","")</f>
      </c>
      <c r="I16" s="237"/>
      <c r="J16" s="82">
        <f>IF('主催者入力'!D17="","",'主催者入力'!D17)</f>
      </c>
      <c r="K16" s="83"/>
      <c r="L16" s="176"/>
      <c r="M16" s="84"/>
      <c r="N16" s="84"/>
      <c r="O16" s="84"/>
      <c r="P16" s="80"/>
      <c r="Q16" s="60"/>
      <c r="R16" s="77"/>
      <c r="S16" s="78">
        <v>9</v>
      </c>
      <c r="T16" s="96">
        <v>9</v>
      </c>
      <c r="U16" s="79"/>
      <c r="V16" s="71"/>
      <c r="W16" s="84"/>
      <c r="X16" s="78">
        <v>50</v>
      </c>
      <c r="Y16" s="96">
        <v>50</v>
      </c>
      <c r="Z16" s="79"/>
      <c r="AA16" s="71"/>
      <c r="AB16" s="84"/>
      <c r="AC16" s="132">
        <v>91</v>
      </c>
      <c r="AD16" s="133">
        <v>91</v>
      </c>
      <c r="AE16" s="79"/>
      <c r="AF16" s="100"/>
      <c r="AG16" s="60"/>
      <c r="AH16" s="182"/>
      <c r="AI16" s="183"/>
      <c r="AJ16" s="189"/>
    </row>
    <row r="17" spans="1:36" ht="22.5" customHeight="1">
      <c r="A17" s="81">
        <v>7</v>
      </c>
      <c r="B17" s="235">
        <f>IF('主催者入力'!B18="","",'主催者入力'!B18)</f>
      </c>
      <c r="C17" s="236"/>
      <c r="D17" s="236"/>
      <c r="E17" s="236"/>
      <c r="F17" s="236"/>
      <c r="G17" s="236"/>
      <c r="H17" s="237">
        <f>IF('主催者入力'!C18=1,"(CAP)","")</f>
      </c>
      <c r="I17" s="237"/>
      <c r="J17" s="82">
        <f>IF('主催者入力'!D18="","",'主催者入力'!D18)</f>
      </c>
      <c r="K17" s="83"/>
      <c r="L17" s="176"/>
      <c r="M17" s="84"/>
      <c r="N17" s="84"/>
      <c r="O17" s="84"/>
      <c r="P17" s="80"/>
      <c r="Q17" s="60"/>
      <c r="R17" s="77"/>
      <c r="S17" s="78">
        <v>10</v>
      </c>
      <c r="T17" s="96">
        <v>10</v>
      </c>
      <c r="U17" s="79"/>
      <c r="V17" s="71"/>
      <c r="W17" s="84"/>
      <c r="X17" s="78">
        <v>51</v>
      </c>
      <c r="Y17" s="96">
        <v>51</v>
      </c>
      <c r="Z17" s="79"/>
      <c r="AA17" s="71"/>
      <c r="AB17" s="84"/>
      <c r="AC17" s="132">
        <v>92</v>
      </c>
      <c r="AD17" s="133">
        <v>92</v>
      </c>
      <c r="AE17" s="79"/>
      <c r="AF17" s="100"/>
      <c r="AG17" s="60"/>
      <c r="AH17" s="182"/>
      <c r="AI17" s="183"/>
      <c r="AJ17" s="189"/>
    </row>
    <row r="18" spans="1:38" ht="22.5" customHeight="1">
      <c r="A18" s="81">
        <v>8</v>
      </c>
      <c r="B18" s="235">
        <f>IF('主催者入力'!B19="","",'主催者入力'!B19)</f>
      </c>
      <c r="C18" s="236"/>
      <c r="D18" s="236"/>
      <c r="E18" s="236"/>
      <c r="F18" s="236"/>
      <c r="G18" s="236"/>
      <c r="H18" s="237">
        <f>IF('主催者入力'!C19=1,"(CAP)","")</f>
      </c>
      <c r="I18" s="237"/>
      <c r="J18" s="82">
        <f>IF('主催者入力'!D19="","",'主催者入力'!D19)</f>
      </c>
      <c r="K18" s="83"/>
      <c r="L18" s="176"/>
      <c r="M18" s="84"/>
      <c r="N18" s="84"/>
      <c r="O18" s="84"/>
      <c r="P18" s="80"/>
      <c r="Q18" s="60"/>
      <c r="R18" s="77"/>
      <c r="S18" s="78">
        <v>11</v>
      </c>
      <c r="T18" s="96">
        <v>11</v>
      </c>
      <c r="U18" s="79"/>
      <c r="V18" s="71"/>
      <c r="W18" s="84"/>
      <c r="X18" s="78">
        <v>52</v>
      </c>
      <c r="Y18" s="96">
        <v>52</v>
      </c>
      <c r="Z18" s="79"/>
      <c r="AA18" s="71"/>
      <c r="AB18" s="84"/>
      <c r="AC18" s="132">
        <v>93</v>
      </c>
      <c r="AD18" s="133">
        <v>93</v>
      </c>
      <c r="AE18" s="79"/>
      <c r="AF18" s="100"/>
      <c r="AG18" s="60"/>
      <c r="AH18" s="182"/>
      <c r="AI18" s="183"/>
      <c r="AJ18" s="189"/>
      <c r="AL18" s="29" t="s">
        <v>73</v>
      </c>
    </row>
    <row r="19" spans="1:36" ht="22.5" customHeight="1">
      <c r="A19" s="81">
        <v>9</v>
      </c>
      <c r="B19" s="235">
        <f>IF('主催者入力'!B20="","",'主催者入力'!B20)</f>
      </c>
      <c r="C19" s="236"/>
      <c r="D19" s="236"/>
      <c r="E19" s="236"/>
      <c r="F19" s="236"/>
      <c r="G19" s="236"/>
      <c r="H19" s="237">
        <f>IF('主催者入力'!C20=1,"(CAP)","")</f>
      </c>
      <c r="I19" s="237"/>
      <c r="J19" s="82">
        <f>IF('主催者入力'!D20="","",'主催者入力'!D20)</f>
      </c>
      <c r="K19" s="83"/>
      <c r="L19" s="176"/>
      <c r="M19" s="84"/>
      <c r="N19" s="84"/>
      <c r="O19" s="84"/>
      <c r="P19" s="80"/>
      <c r="Q19" s="60"/>
      <c r="R19" s="77"/>
      <c r="S19" s="78">
        <v>12</v>
      </c>
      <c r="T19" s="96">
        <v>12</v>
      </c>
      <c r="U19" s="79"/>
      <c r="V19" s="71"/>
      <c r="W19" s="84"/>
      <c r="X19" s="78">
        <v>53</v>
      </c>
      <c r="Y19" s="96">
        <v>53</v>
      </c>
      <c r="Z19" s="79"/>
      <c r="AA19" s="71"/>
      <c r="AB19" s="84"/>
      <c r="AC19" s="132">
        <v>94</v>
      </c>
      <c r="AD19" s="133">
        <v>94</v>
      </c>
      <c r="AE19" s="79"/>
      <c r="AF19" s="100"/>
      <c r="AG19" s="60"/>
      <c r="AH19" s="182"/>
      <c r="AI19" s="183"/>
      <c r="AJ19" s="189"/>
    </row>
    <row r="20" spans="1:36" ht="22.5" customHeight="1">
      <c r="A20" s="81">
        <v>10</v>
      </c>
      <c r="B20" s="235">
        <f>IF('主催者入力'!B21="","",'主催者入力'!B21)</f>
      </c>
      <c r="C20" s="236"/>
      <c r="D20" s="236"/>
      <c r="E20" s="236"/>
      <c r="F20" s="236"/>
      <c r="G20" s="236"/>
      <c r="H20" s="237">
        <f>IF('主催者入力'!C21=1,"(CAP)","")</f>
      </c>
      <c r="I20" s="237"/>
      <c r="J20" s="82">
        <f>IF('主催者入力'!D21="","",'主催者入力'!D21)</f>
      </c>
      <c r="K20" s="83"/>
      <c r="L20" s="176"/>
      <c r="M20" s="84"/>
      <c r="N20" s="84"/>
      <c r="O20" s="84"/>
      <c r="P20" s="80"/>
      <c r="Q20" s="60"/>
      <c r="R20" s="77"/>
      <c r="S20" s="78">
        <v>13</v>
      </c>
      <c r="T20" s="96">
        <v>13</v>
      </c>
      <c r="U20" s="79"/>
      <c r="V20" s="71"/>
      <c r="W20" s="84"/>
      <c r="X20" s="78">
        <v>54</v>
      </c>
      <c r="Y20" s="96">
        <v>54</v>
      </c>
      <c r="Z20" s="79"/>
      <c r="AA20" s="71"/>
      <c r="AB20" s="84"/>
      <c r="AC20" s="132">
        <v>95</v>
      </c>
      <c r="AD20" s="133">
        <v>95</v>
      </c>
      <c r="AE20" s="79"/>
      <c r="AF20" s="100"/>
      <c r="AG20" s="60"/>
      <c r="AH20" s="182"/>
      <c r="AI20" s="183"/>
      <c r="AJ20" s="189"/>
    </row>
    <row r="21" spans="1:36" ht="22.5" customHeight="1">
      <c r="A21" s="81">
        <v>11</v>
      </c>
      <c r="B21" s="235">
        <f>IF('主催者入力'!B22="","",'主催者入力'!B22)</f>
      </c>
      <c r="C21" s="236"/>
      <c r="D21" s="236"/>
      <c r="E21" s="236"/>
      <c r="F21" s="236"/>
      <c r="G21" s="236"/>
      <c r="H21" s="237">
        <f>IF('主催者入力'!C22=1,"(CAP)","")</f>
      </c>
      <c r="I21" s="237"/>
      <c r="J21" s="82">
        <f>IF('主催者入力'!D22="","",'主催者入力'!D22)</f>
      </c>
      <c r="K21" s="83"/>
      <c r="L21" s="176"/>
      <c r="M21" s="84"/>
      <c r="N21" s="84"/>
      <c r="O21" s="84"/>
      <c r="P21" s="80"/>
      <c r="Q21" s="60"/>
      <c r="R21" s="77"/>
      <c r="S21" s="78">
        <v>14</v>
      </c>
      <c r="T21" s="96">
        <v>14</v>
      </c>
      <c r="U21" s="79"/>
      <c r="V21" s="71"/>
      <c r="W21" s="84"/>
      <c r="X21" s="78">
        <v>55</v>
      </c>
      <c r="Y21" s="96">
        <v>55</v>
      </c>
      <c r="Z21" s="79"/>
      <c r="AA21" s="71"/>
      <c r="AB21" s="84"/>
      <c r="AC21" s="132">
        <v>96</v>
      </c>
      <c r="AD21" s="133">
        <v>96</v>
      </c>
      <c r="AE21" s="79"/>
      <c r="AF21" s="100"/>
      <c r="AG21" s="60"/>
      <c r="AH21" s="182"/>
      <c r="AI21" s="183"/>
      <c r="AJ21" s="189"/>
    </row>
    <row r="22" spans="1:36" ht="22.5" customHeight="1">
      <c r="A22" s="81">
        <v>12</v>
      </c>
      <c r="B22" s="235">
        <f>IF('主催者入力'!B23="","",'主催者入力'!B23)</f>
      </c>
      <c r="C22" s="236"/>
      <c r="D22" s="236"/>
      <c r="E22" s="236"/>
      <c r="F22" s="236"/>
      <c r="G22" s="236"/>
      <c r="H22" s="237">
        <f>IF('主催者入力'!C23=1,"(CAP)","")</f>
      </c>
      <c r="I22" s="237"/>
      <c r="J22" s="82">
        <f>IF('主催者入力'!D23="","",'主催者入力'!D23)</f>
      </c>
      <c r="K22" s="83"/>
      <c r="L22" s="176"/>
      <c r="M22" s="84"/>
      <c r="N22" s="84"/>
      <c r="O22" s="84"/>
      <c r="P22" s="80"/>
      <c r="Q22" s="60"/>
      <c r="R22" s="77"/>
      <c r="S22" s="78">
        <v>15</v>
      </c>
      <c r="T22" s="96">
        <v>15</v>
      </c>
      <c r="U22" s="79"/>
      <c r="V22" s="71"/>
      <c r="W22" s="84"/>
      <c r="X22" s="78">
        <v>56</v>
      </c>
      <c r="Y22" s="96">
        <v>56</v>
      </c>
      <c r="Z22" s="79"/>
      <c r="AA22" s="71"/>
      <c r="AB22" s="84"/>
      <c r="AC22" s="132">
        <v>97</v>
      </c>
      <c r="AD22" s="133">
        <v>97</v>
      </c>
      <c r="AE22" s="79"/>
      <c r="AF22" s="100"/>
      <c r="AG22" s="60"/>
      <c r="AH22" s="182"/>
      <c r="AI22" s="183"/>
      <c r="AJ22" s="189"/>
    </row>
    <row r="23" spans="1:36" ht="22.5" customHeight="1">
      <c r="A23" s="85">
        <v>13</v>
      </c>
      <c r="B23" s="258">
        <f>IF('主催者入力'!B24="","",'主催者入力'!B24)</f>
      </c>
      <c r="C23" s="259"/>
      <c r="D23" s="259"/>
      <c r="E23" s="259"/>
      <c r="F23" s="259"/>
      <c r="G23" s="259"/>
      <c r="H23" s="260">
        <f>IF('主催者入力'!C24=1,"(CAP)","")</f>
      </c>
      <c r="I23" s="260"/>
      <c r="J23" s="82">
        <f>IF('主催者入力'!D24="","",'主催者入力'!D24)</f>
      </c>
      <c r="K23" s="86"/>
      <c r="L23" s="177"/>
      <c r="M23" s="87"/>
      <c r="N23" s="87"/>
      <c r="O23" s="87"/>
      <c r="P23" s="88"/>
      <c r="Q23" s="60"/>
      <c r="R23" s="77"/>
      <c r="S23" s="78">
        <v>16</v>
      </c>
      <c r="T23" s="96">
        <v>16</v>
      </c>
      <c r="U23" s="79"/>
      <c r="V23" s="71"/>
      <c r="W23" s="84"/>
      <c r="X23" s="78">
        <v>57</v>
      </c>
      <c r="Y23" s="96">
        <v>57</v>
      </c>
      <c r="Z23" s="79"/>
      <c r="AA23" s="71"/>
      <c r="AB23" s="84"/>
      <c r="AC23" s="132">
        <v>98</v>
      </c>
      <c r="AD23" s="133">
        <v>98</v>
      </c>
      <c r="AE23" s="79"/>
      <c r="AF23" s="100"/>
      <c r="AG23" s="60"/>
      <c r="AH23" s="182"/>
      <c r="AI23" s="183"/>
      <c r="AJ23" s="189"/>
    </row>
    <row r="24" spans="1:36" ht="22.5" customHeight="1">
      <c r="A24" s="81">
        <v>14</v>
      </c>
      <c r="B24" s="236">
        <f>IF('主催者入力'!B25="","",'主催者入力'!B25)</f>
      </c>
      <c r="C24" s="236"/>
      <c r="D24" s="236"/>
      <c r="E24" s="236"/>
      <c r="F24" s="236"/>
      <c r="G24" s="236"/>
      <c r="H24" s="237">
        <f>IF('主催者入力'!C25=1,"(CAP)","")</f>
      </c>
      <c r="I24" s="237"/>
      <c r="J24" s="82">
        <f>IF('主催者入力'!D25="","",'主催者入力'!D25)</f>
      </c>
      <c r="K24" s="83"/>
      <c r="L24" s="176"/>
      <c r="M24" s="84"/>
      <c r="N24" s="84"/>
      <c r="O24" s="84"/>
      <c r="P24" s="80"/>
      <c r="Q24" s="60"/>
      <c r="R24" s="77"/>
      <c r="S24" s="78">
        <v>17</v>
      </c>
      <c r="T24" s="96">
        <v>17</v>
      </c>
      <c r="U24" s="79"/>
      <c r="V24" s="71"/>
      <c r="W24" s="84"/>
      <c r="X24" s="78">
        <v>58</v>
      </c>
      <c r="Y24" s="96">
        <v>58</v>
      </c>
      <c r="Z24" s="79"/>
      <c r="AA24" s="71"/>
      <c r="AB24" s="84"/>
      <c r="AC24" s="132">
        <v>99</v>
      </c>
      <c r="AD24" s="133">
        <v>99</v>
      </c>
      <c r="AE24" s="79"/>
      <c r="AF24" s="100"/>
      <c r="AG24" s="60"/>
      <c r="AH24" s="182"/>
      <c r="AI24" s="183"/>
      <c r="AJ24" s="189"/>
    </row>
    <row r="25" spans="1:36" ht="22.5" customHeight="1">
      <c r="A25" s="81">
        <v>15</v>
      </c>
      <c r="B25" s="233">
        <f>IF('主催者入力'!B26="","",'主催者入力'!B26)</f>
      </c>
      <c r="C25" s="233"/>
      <c r="D25" s="233"/>
      <c r="E25" s="233"/>
      <c r="F25" s="233"/>
      <c r="G25" s="233"/>
      <c r="H25" s="234">
        <f>IF('主催者入力'!C26=1,"(CAP)","")</f>
      </c>
      <c r="I25" s="234"/>
      <c r="J25" s="82">
        <f>IF('主催者入力'!D26="","",'主催者入力'!D26)</f>
      </c>
      <c r="K25" s="83"/>
      <c r="L25" s="176"/>
      <c r="M25" s="84"/>
      <c r="N25" s="84"/>
      <c r="O25" s="84"/>
      <c r="P25" s="80"/>
      <c r="Q25" s="60"/>
      <c r="R25" s="77"/>
      <c r="S25" s="78">
        <v>18</v>
      </c>
      <c r="T25" s="96">
        <v>18</v>
      </c>
      <c r="U25" s="79"/>
      <c r="V25" s="71"/>
      <c r="W25" s="84"/>
      <c r="X25" s="78">
        <v>59</v>
      </c>
      <c r="Y25" s="96">
        <v>59</v>
      </c>
      <c r="Z25" s="79"/>
      <c r="AA25" s="71"/>
      <c r="AB25" s="84"/>
      <c r="AC25" s="132">
        <v>100</v>
      </c>
      <c r="AD25" s="133">
        <v>100</v>
      </c>
      <c r="AE25" s="79"/>
      <c r="AF25" s="100"/>
      <c r="AG25" s="60"/>
      <c r="AH25" s="182"/>
      <c r="AI25" s="183"/>
      <c r="AJ25" s="189"/>
    </row>
    <row r="26" spans="1:36" ht="22.5" customHeight="1">
      <c r="A26" s="81">
        <v>16</v>
      </c>
      <c r="B26" s="144"/>
      <c r="C26" s="144"/>
      <c r="D26" s="144"/>
      <c r="E26" s="144"/>
      <c r="F26" s="144"/>
      <c r="G26" s="144"/>
      <c r="H26" s="145"/>
      <c r="I26" s="145"/>
      <c r="J26" s="82"/>
      <c r="K26" s="83"/>
      <c r="L26" s="176"/>
      <c r="M26" s="84"/>
      <c r="N26" s="84"/>
      <c r="O26" s="84"/>
      <c r="P26" s="80"/>
      <c r="Q26" s="60"/>
      <c r="R26" s="77"/>
      <c r="S26" s="78">
        <v>19</v>
      </c>
      <c r="T26" s="96">
        <v>19</v>
      </c>
      <c r="U26" s="79"/>
      <c r="V26" s="71"/>
      <c r="W26" s="84"/>
      <c r="X26" s="78">
        <v>60</v>
      </c>
      <c r="Y26" s="96">
        <v>62</v>
      </c>
      <c r="Z26" s="79"/>
      <c r="AA26" s="71"/>
      <c r="AB26" s="84"/>
      <c r="AC26" s="132">
        <v>101</v>
      </c>
      <c r="AD26" s="133">
        <v>101</v>
      </c>
      <c r="AE26" s="79"/>
      <c r="AF26" s="100"/>
      <c r="AG26" s="60"/>
      <c r="AH26" s="182"/>
      <c r="AI26" s="183"/>
      <c r="AJ26" s="189"/>
    </row>
    <row r="27" spans="1:36" ht="22.5" customHeight="1">
      <c r="A27" s="81">
        <v>17</v>
      </c>
      <c r="B27" s="106"/>
      <c r="C27" s="106"/>
      <c r="D27" s="106"/>
      <c r="E27" s="106"/>
      <c r="F27" s="106"/>
      <c r="G27" s="106"/>
      <c r="H27" s="152"/>
      <c r="I27" s="152"/>
      <c r="J27" s="82"/>
      <c r="K27" s="83"/>
      <c r="L27" s="176"/>
      <c r="M27" s="84"/>
      <c r="N27" s="84"/>
      <c r="O27" s="84"/>
      <c r="P27" s="80"/>
      <c r="Q27" s="60"/>
      <c r="R27" s="77"/>
      <c r="S27" s="78">
        <v>20</v>
      </c>
      <c r="T27" s="96">
        <v>20</v>
      </c>
      <c r="U27" s="79"/>
      <c r="V27" s="71"/>
      <c r="W27" s="84"/>
      <c r="X27" s="78">
        <v>61</v>
      </c>
      <c r="Y27" s="96">
        <v>61</v>
      </c>
      <c r="Z27" s="79"/>
      <c r="AA27" s="71"/>
      <c r="AB27" s="84"/>
      <c r="AC27" s="132">
        <v>102</v>
      </c>
      <c r="AD27" s="133">
        <v>102</v>
      </c>
      <c r="AE27" s="79"/>
      <c r="AF27" s="100"/>
      <c r="AG27" s="60"/>
      <c r="AH27" s="182"/>
      <c r="AI27" s="183"/>
      <c r="AJ27" s="189"/>
    </row>
    <row r="28" spans="1:36" ht="22.5" customHeight="1" thickBot="1">
      <c r="A28" s="89">
        <v>18</v>
      </c>
      <c r="B28" s="146"/>
      <c r="C28" s="146"/>
      <c r="D28" s="146"/>
      <c r="E28" s="146"/>
      <c r="F28" s="146"/>
      <c r="G28" s="146"/>
      <c r="H28" s="147"/>
      <c r="I28" s="147"/>
      <c r="J28" s="90"/>
      <c r="K28" s="91"/>
      <c r="L28" s="94"/>
      <c r="M28" s="92"/>
      <c r="N28" s="92"/>
      <c r="O28" s="92"/>
      <c r="P28" s="93"/>
      <c r="Q28" s="60"/>
      <c r="R28" s="77"/>
      <c r="S28" s="78">
        <v>21</v>
      </c>
      <c r="T28" s="96">
        <v>21</v>
      </c>
      <c r="U28" s="79"/>
      <c r="V28" s="71"/>
      <c r="W28" s="84"/>
      <c r="X28" s="78">
        <v>62</v>
      </c>
      <c r="Y28" s="96">
        <v>62</v>
      </c>
      <c r="Z28" s="79"/>
      <c r="AA28" s="71"/>
      <c r="AB28" s="84"/>
      <c r="AC28" s="132">
        <v>103</v>
      </c>
      <c r="AD28" s="133">
        <v>103</v>
      </c>
      <c r="AE28" s="79"/>
      <c r="AF28" s="100"/>
      <c r="AG28" s="60"/>
      <c r="AH28" s="182"/>
      <c r="AI28" s="183"/>
      <c r="AJ28" s="189"/>
    </row>
    <row r="29" spans="1:36" ht="22.5" customHeight="1" thickBot="1">
      <c r="A29" s="285" t="s">
        <v>48</v>
      </c>
      <c r="B29" s="286"/>
      <c r="C29" s="286"/>
      <c r="D29" s="278">
        <f>IF('主催者入力'!$B$27="","",'主催者入力'!$B$27)</f>
      </c>
      <c r="E29" s="278"/>
      <c r="F29" s="278"/>
      <c r="G29" s="278"/>
      <c r="H29" s="278"/>
      <c r="I29" s="279"/>
      <c r="J29" s="160" t="s">
        <v>47</v>
      </c>
      <c r="K29" s="107"/>
      <c r="L29" s="209"/>
      <c r="M29" s="209"/>
      <c r="N29" s="209"/>
      <c r="O29" s="209"/>
      <c r="P29" s="210"/>
      <c r="Q29" s="117"/>
      <c r="R29" s="77"/>
      <c r="S29" s="78">
        <v>22</v>
      </c>
      <c r="T29" s="96">
        <v>22</v>
      </c>
      <c r="U29" s="79"/>
      <c r="V29" s="71"/>
      <c r="W29" s="84"/>
      <c r="X29" s="78">
        <v>63</v>
      </c>
      <c r="Y29" s="96">
        <v>63</v>
      </c>
      <c r="Z29" s="79"/>
      <c r="AA29" s="71"/>
      <c r="AB29" s="84"/>
      <c r="AC29" s="132">
        <v>104</v>
      </c>
      <c r="AD29" s="133">
        <v>104</v>
      </c>
      <c r="AE29" s="79"/>
      <c r="AF29" s="100"/>
      <c r="AG29" s="60"/>
      <c r="AH29" s="182"/>
      <c r="AI29" s="183"/>
      <c r="AJ29" s="189"/>
    </row>
    <row r="30" spans="1:36" ht="22.5" customHeight="1" thickBot="1">
      <c r="A30" s="213" t="s">
        <v>46</v>
      </c>
      <c r="B30" s="214"/>
      <c r="C30" s="214"/>
      <c r="D30" s="224">
        <f>IF(Bチーム名="","",Bチーム名)</f>
      </c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32"/>
      <c r="Q30" s="117"/>
      <c r="R30" s="77"/>
      <c r="S30" s="78">
        <v>23</v>
      </c>
      <c r="T30" s="96">
        <v>23</v>
      </c>
      <c r="U30" s="79"/>
      <c r="V30" s="71"/>
      <c r="W30" s="84"/>
      <c r="X30" s="78">
        <v>64</v>
      </c>
      <c r="Y30" s="96">
        <v>64</v>
      </c>
      <c r="Z30" s="79"/>
      <c r="AA30" s="71"/>
      <c r="AB30" s="84"/>
      <c r="AC30" s="132">
        <v>105</v>
      </c>
      <c r="AD30" s="133">
        <v>105</v>
      </c>
      <c r="AE30" s="79"/>
      <c r="AF30" s="100"/>
      <c r="AG30" s="60"/>
      <c r="AH30" s="182"/>
      <c r="AI30" s="183"/>
      <c r="AJ30" s="189"/>
    </row>
    <row r="31" spans="1:36" ht="22.5" customHeight="1" thickBot="1">
      <c r="A31" s="249" t="s">
        <v>43</v>
      </c>
      <c r="B31" s="250"/>
      <c r="C31" s="250"/>
      <c r="D31" s="250"/>
      <c r="E31" s="250"/>
      <c r="F31" s="250"/>
      <c r="G31" s="250"/>
      <c r="H31" s="104"/>
      <c r="I31" s="62"/>
      <c r="J31" s="63"/>
      <c r="K31" s="62"/>
      <c r="L31" s="64"/>
      <c r="M31" s="63"/>
      <c r="N31" s="65"/>
      <c r="O31" s="102"/>
      <c r="P31" s="103"/>
      <c r="Q31" s="117"/>
      <c r="R31" s="77"/>
      <c r="S31" s="78">
        <v>24</v>
      </c>
      <c r="T31" s="96">
        <v>24</v>
      </c>
      <c r="U31" s="79"/>
      <c r="V31" s="71"/>
      <c r="W31" s="84"/>
      <c r="X31" s="78">
        <v>65</v>
      </c>
      <c r="Y31" s="96">
        <v>65</v>
      </c>
      <c r="Z31" s="79"/>
      <c r="AA31" s="71"/>
      <c r="AB31" s="84"/>
      <c r="AC31" s="132">
        <v>106</v>
      </c>
      <c r="AD31" s="133">
        <v>106</v>
      </c>
      <c r="AE31" s="79"/>
      <c r="AF31" s="100"/>
      <c r="AG31" s="60"/>
      <c r="AH31" s="182"/>
      <c r="AI31" s="183"/>
      <c r="AJ31" s="189"/>
    </row>
    <row r="32" spans="1:36" ht="22.5" customHeight="1" thickBot="1">
      <c r="A32" s="251" t="s">
        <v>32</v>
      </c>
      <c r="B32" s="252"/>
      <c r="C32" s="252"/>
      <c r="D32" s="252"/>
      <c r="E32" s="252"/>
      <c r="F32" s="252"/>
      <c r="G32" s="118" t="s">
        <v>64</v>
      </c>
      <c r="H32" s="119">
        <v>1</v>
      </c>
      <c r="I32" s="120">
        <v>2</v>
      </c>
      <c r="J32" s="120">
        <v>3</v>
      </c>
      <c r="K32" s="121">
        <v>4</v>
      </c>
      <c r="L32" s="122" t="s">
        <v>30</v>
      </c>
      <c r="M32" s="119">
        <v>1</v>
      </c>
      <c r="N32" s="120">
        <v>2</v>
      </c>
      <c r="O32" s="120">
        <v>3</v>
      </c>
      <c r="P32" s="121">
        <v>4</v>
      </c>
      <c r="Q32" s="117"/>
      <c r="R32" s="77"/>
      <c r="S32" s="78">
        <v>25</v>
      </c>
      <c r="T32" s="96">
        <v>25</v>
      </c>
      <c r="U32" s="79"/>
      <c r="V32" s="71"/>
      <c r="W32" s="84"/>
      <c r="X32" s="78">
        <v>66</v>
      </c>
      <c r="Y32" s="96">
        <v>66</v>
      </c>
      <c r="Z32" s="79"/>
      <c r="AA32" s="71"/>
      <c r="AB32" s="84"/>
      <c r="AC32" s="132">
        <v>107</v>
      </c>
      <c r="AD32" s="133">
        <v>107</v>
      </c>
      <c r="AE32" s="79"/>
      <c r="AF32" s="100"/>
      <c r="AG32" s="60"/>
      <c r="AH32" s="182"/>
      <c r="AI32" s="183"/>
      <c r="AJ32" s="189"/>
    </row>
    <row r="33" spans="1:36" ht="22.5" customHeight="1" thickBot="1">
      <c r="A33" s="253"/>
      <c r="B33" s="254"/>
      <c r="C33" s="254"/>
      <c r="D33" s="254"/>
      <c r="E33" s="254"/>
      <c r="F33" s="254"/>
      <c r="G33" s="123" t="s">
        <v>65</v>
      </c>
      <c r="H33" s="119">
        <v>1</v>
      </c>
      <c r="I33" s="120">
        <v>2</v>
      </c>
      <c r="J33" s="120">
        <v>3</v>
      </c>
      <c r="K33" s="121">
        <v>4</v>
      </c>
      <c r="L33" s="123" t="s">
        <v>31</v>
      </c>
      <c r="M33" s="119">
        <v>1</v>
      </c>
      <c r="N33" s="120">
        <v>2</v>
      </c>
      <c r="O33" s="120">
        <v>3</v>
      </c>
      <c r="P33" s="121">
        <v>4</v>
      </c>
      <c r="Q33" s="117"/>
      <c r="R33" s="77"/>
      <c r="S33" s="78">
        <v>26</v>
      </c>
      <c r="T33" s="96">
        <v>26</v>
      </c>
      <c r="U33" s="79"/>
      <c r="V33" s="71"/>
      <c r="W33" s="84"/>
      <c r="X33" s="78">
        <v>67</v>
      </c>
      <c r="Y33" s="96">
        <v>67</v>
      </c>
      <c r="Z33" s="79"/>
      <c r="AA33" s="71"/>
      <c r="AB33" s="84"/>
      <c r="AC33" s="132">
        <v>108</v>
      </c>
      <c r="AD33" s="133">
        <v>108</v>
      </c>
      <c r="AE33" s="79"/>
      <c r="AF33" s="100"/>
      <c r="AG33" s="60"/>
      <c r="AH33" s="182"/>
      <c r="AI33" s="183"/>
      <c r="AJ33" s="189"/>
    </row>
    <row r="34" spans="1:36" ht="22.5" customHeight="1" thickBot="1">
      <c r="A34" s="255" t="s">
        <v>44</v>
      </c>
      <c r="B34" s="248"/>
      <c r="C34" s="248"/>
      <c r="D34" s="248"/>
      <c r="E34" s="248"/>
      <c r="F34" s="248"/>
      <c r="G34" s="248"/>
      <c r="H34" s="248"/>
      <c r="I34" s="248"/>
      <c r="J34" s="66" t="s">
        <v>11</v>
      </c>
      <c r="K34" s="67" t="s">
        <v>12</v>
      </c>
      <c r="L34" s="272" t="s">
        <v>45</v>
      </c>
      <c r="M34" s="248"/>
      <c r="N34" s="248"/>
      <c r="O34" s="248"/>
      <c r="P34" s="271"/>
      <c r="Q34" s="117"/>
      <c r="R34" s="77"/>
      <c r="S34" s="78">
        <v>27</v>
      </c>
      <c r="T34" s="96">
        <v>27</v>
      </c>
      <c r="U34" s="79"/>
      <c r="V34" s="71"/>
      <c r="W34" s="84"/>
      <c r="X34" s="78">
        <v>68</v>
      </c>
      <c r="Y34" s="96">
        <v>68</v>
      </c>
      <c r="Z34" s="79"/>
      <c r="AA34" s="71"/>
      <c r="AB34" s="84"/>
      <c r="AC34" s="132">
        <v>109</v>
      </c>
      <c r="AD34" s="133">
        <v>109</v>
      </c>
      <c r="AE34" s="79"/>
      <c r="AF34" s="100"/>
      <c r="AG34" s="60"/>
      <c r="AH34" s="182"/>
      <c r="AI34" s="183"/>
      <c r="AJ34" s="189"/>
    </row>
    <row r="35" spans="1:36" ht="22.5" customHeight="1">
      <c r="A35" s="72">
        <v>1</v>
      </c>
      <c r="B35" s="256">
        <f>IF('主催者入力'!F12="","",'主催者入力'!F12)</f>
      </c>
      <c r="C35" s="257"/>
      <c r="D35" s="257"/>
      <c r="E35" s="257"/>
      <c r="F35" s="257"/>
      <c r="G35" s="257"/>
      <c r="H35" s="246">
        <f>IF('主催者入力'!G12=1,"(CAP)","")</f>
      </c>
      <c r="I35" s="246"/>
      <c r="J35" s="73">
        <f>IF('主催者入力'!H12="","",'主催者入力'!H12)</f>
      </c>
      <c r="K35" s="74"/>
      <c r="L35" s="175"/>
      <c r="M35" s="75"/>
      <c r="N35" s="75"/>
      <c r="O35" s="75"/>
      <c r="P35" s="76"/>
      <c r="Q35" s="60"/>
      <c r="R35" s="77"/>
      <c r="S35" s="78">
        <v>28</v>
      </c>
      <c r="T35" s="96">
        <v>28</v>
      </c>
      <c r="U35" s="79"/>
      <c r="V35" s="71"/>
      <c r="W35" s="84"/>
      <c r="X35" s="78">
        <v>69</v>
      </c>
      <c r="Y35" s="96">
        <v>69</v>
      </c>
      <c r="Z35" s="79"/>
      <c r="AA35" s="71"/>
      <c r="AB35" s="84"/>
      <c r="AC35" s="132">
        <v>110</v>
      </c>
      <c r="AD35" s="133">
        <v>110</v>
      </c>
      <c r="AE35" s="79"/>
      <c r="AF35" s="100"/>
      <c r="AG35" s="60"/>
      <c r="AH35" s="182"/>
      <c r="AI35" s="183"/>
      <c r="AJ35" s="189"/>
    </row>
    <row r="36" spans="1:36" ht="22.5" customHeight="1">
      <c r="A36" s="81">
        <v>2</v>
      </c>
      <c r="B36" s="235">
        <f>IF('主催者入力'!F13="","",'主催者入力'!F13)</f>
      </c>
      <c r="C36" s="236"/>
      <c r="D36" s="236"/>
      <c r="E36" s="236"/>
      <c r="F36" s="236"/>
      <c r="G36" s="236"/>
      <c r="H36" s="237">
        <f>IF('主催者入力'!G13=1,"(CAP)","")</f>
      </c>
      <c r="I36" s="237"/>
      <c r="J36" s="82">
        <f>IF('主催者入力'!H13="","",'主催者入力'!H13)</f>
      </c>
      <c r="K36" s="83"/>
      <c r="L36" s="176"/>
      <c r="M36" s="84"/>
      <c r="N36" s="84"/>
      <c r="O36" s="84"/>
      <c r="P36" s="80"/>
      <c r="Q36" s="60"/>
      <c r="R36" s="77"/>
      <c r="S36" s="78">
        <v>29</v>
      </c>
      <c r="T36" s="96">
        <v>29</v>
      </c>
      <c r="U36" s="79"/>
      <c r="V36" s="71"/>
      <c r="W36" s="84"/>
      <c r="X36" s="78">
        <v>70</v>
      </c>
      <c r="Y36" s="96">
        <v>70</v>
      </c>
      <c r="Z36" s="79"/>
      <c r="AA36" s="71"/>
      <c r="AB36" s="84"/>
      <c r="AC36" s="132">
        <v>111</v>
      </c>
      <c r="AD36" s="133">
        <v>111</v>
      </c>
      <c r="AE36" s="79"/>
      <c r="AF36" s="100"/>
      <c r="AG36" s="60"/>
      <c r="AH36" s="182"/>
      <c r="AI36" s="183"/>
      <c r="AJ36" s="189"/>
    </row>
    <row r="37" spans="1:36" ht="22.5" customHeight="1">
      <c r="A37" s="81">
        <v>3</v>
      </c>
      <c r="B37" s="235">
        <f>IF('主催者入力'!F14="","",'主催者入力'!F14)</f>
      </c>
      <c r="C37" s="236"/>
      <c r="D37" s="236"/>
      <c r="E37" s="236"/>
      <c r="F37" s="236"/>
      <c r="G37" s="236"/>
      <c r="H37" s="237">
        <f>IF('主催者入力'!G14=1,"(CAP)","")</f>
      </c>
      <c r="I37" s="237"/>
      <c r="J37" s="82">
        <f>IF('主催者入力'!H14="","",'主催者入力'!H14)</f>
      </c>
      <c r="K37" s="83"/>
      <c r="L37" s="176"/>
      <c r="M37" s="84"/>
      <c r="N37" s="84"/>
      <c r="O37" s="84"/>
      <c r="P37" s="80"/>
      <c r="Q37" s="60"/>
      <c r="R37" s="77"/>
      <c r="S37" s="78">
        <v>30</v>
      </c>
      <c r="T37" s="96">
        <v>30</v>
      </c>
      <c r="U37" s="79"/>
      <c r="V37" s="71"/>
      <c r="W37" s="84"/>
      <c r="X37" s="78">
        <v>71</v>
      </c>
      <c r="Y37" s="96">
        <v>71</v>
      </c>
      <c r="Z37" s="79"/>
      <c r="AA37" s="71"/>
      <c r="AB37" s="84"/>
      <c r="AC37" s="132">
        <v>112</v>
      </c>
      <c r="AD37" s="133">
        <v>112</v>
      </c>
      <c r="AE37" s="79"/>
      <c r="AF37" s="100"/>
      <c r="AG37" s="60"/>
      <c r="AH37" s="182"/>
      <c r="AI37" s="183"/>
      <c r="AJ37" s="189"/>
    </row>
    <row r="38" spans="1:36" ht="22.5" customHeight="1">
      <c r="A38" s="81">
        <v>4</v>
      </c>
      <c r="B38" s="235">
        <f>IF('主催者入力'!F15="","",'主催者入力'!F15)</f>
      </c>
      <c r="C38" s="236"/>
      <c r="D38" s="236"/>
      <c r="E38" s="236"/>
      <c r="F38" s="236"/>
      <c r="G38" s="236"/>
      <c r="H38" s="237">
        <f>IF('主催者入力'!G15=1,"(CAP)","")</f>
      </c>
      <c r="I38" s="237"/>
      <c r="J38" s="82">
        <f>IF('主催者入力'!H15="","",'主催者入力'!H15)</f>
      </c>
      <c r="K38" s="83"/>
      <c r="L38" s="176"/>
      <c r="M38" s="84"/>
      <c r="N38" s="84"/>
      <c r="O38" s="84"/>
      <c r="P38" s="80"/>
      <c r="Q38" s="60"/>
      <c r="R38" s="77"/>
      <c r="S38" s="78">
        <v>31</v>
      </c>
      <c r="T38" s="96">
        <v>31</v>
      </c>
      <c r="U38" s="79"/>
      <c r="V38" s="71"/>
      <c r="W38" s="84"/>
      <c r="X38" s="78">
        <v>72</v>
      </c>
      <c r="Y38" s="96">
        <v>72</v>
      </c>
      <c r="Z38" s="79"/>
      <c r="AA38" s="71"/>
      <c r="AB38" s="84"/>
      <c r="AC38" s="132">
        <v>113</v>
      </c>
      <c r="AD38" s="133">
        <v>113</v>
      </c>
      <c r="AE38" s="79"/>
      <c r="AF38" s="100"/>
      <c r="AG38" s="60"/>
      <c r="AH38" s="182"/>
      <c r="AI38" s="183"/>
      <c r="AJ38" s="189"/>
    </row>
    <row r="39" spans="1:36" ht="22.5" customHeight="1">
      <c r="A39" s="81">
        <v>5</v>
      </c>
      <c r="B39" s="143">
        <f>IF('主催者入力'!F16="","",'主催者入力'!F16)</f>
      </c>
      <c r="C39" s="144"/>
      <c r="D39" s="144"/>
      <c r="E39" s="144"/>
      <c r="F39" s="144"/>
      <c r="G39" s="144"/>
      <c r="H39" s="237">
        <f>IF('主催者入力'!G16=1,"(CAP)","")</f>
      </c>
      <c r="I39" s="237"/>
      <c r="J39" s="82">
        <f>IF('主催者入力'!H16="","",'主催者入力'!H16)</f>
      </c>
      <c r="K39" s="83"/>
      <c r="L39" s="176"/>
      <c r="M39" s="84"/>
      <c r="N39" s="84"/>
      <c r="O39" s="84"/>
      <c r="P39" s="80"/>
      <c r="Q39" s="60"/>
      <c r="R39" s="77"/>
      <c r="S39" s="78">
        <v>32</v>
      </c>
      <c r="T39" s="96">
        <v>32</v>
      </c>
      <c r="U39" s="79"/>
      <c r="V39" s="71"/>
      <c r="W39" s="84"/>
      <c r="X39" s="78">
        <v>73</v>
      </c>
      <c r="Y39" s="96">
        <v>73</v>
      </c>
      <c r="Z39" s="79"/>
      <c r="AA39" s="71"/>
      <c r="AB39" s="84"/>
      <c r="AC39" s="132">
        <v>114</v>
      </c>
      <c r="AD39" s="133">
        <v>114</v>
      </c>
      <c r="AE39" s="79"/>
      <c r="AF39" s="100"/>
      <c r="AG39" s="60"/>
      <c r="AH39" s="182"/>
      <c r="AI39" s="183"/>
      <c r="AJ39" s="189"/>
    </row>
    <row r="40" spans="1:36" ht="22.5" customHeight="1">
      <c r="A40" s="81">
        <v>6</v>
      </c>
      <c r="B40" s="235">
        <f>IF('主催者入力'!F17="","",'主催者入力'!F17)</f>
      </c>
      <c r="C40" s="236"/>
      <c r="D40" s="236"/>
      <c r="E40" s="236"/>
      <c r="F40" s="236"/>
      <c r="G40" s="236"/>
      <c r="H40" s="237">
        <f>IF('主催者入力'!G17=1,"(CAP)","")</f>
      </c>
      <c r="I40" s="237"/>
      <c r="J40" s="82">
        <f>IF('主催者入力'!H17="","",'主催者入力'!H17)</f>
      </c>
      <c r="K40" s="83"/>
      <c r="L40" s="176"/>
      <c r="M40" s="84"/>
      <c r="N40" s="84"/>
      <c r="O40" s="84"/>
      <c r="P40" s="80"/>
      <c r="Q40" s="60"/>
      <c r="R40" s="77"/>
      <c r="S40" s="78">
        <v>33</v>
      </c>
      <c r="T40" s="96">
        <v>33</v>
      </c>
      <c r="U40" s="79"/>
      <c r="V40" s="71"/>
      <c r="W40" s="84"/>
      <c r="X40" s="78">
        <v>74</v>
      </c>
      <c r="Y40" s="96">
        <v>74</v>
      </c>
      <c r="Z40" s="79"/>
      <c r="AA40" s="71"/>
      <c r="AB40" s="84"/>
      <c r="AC40" s="132">
        <v>115</v>
      </c>
      <c r="AD40" s="133">
        <v>115</v>
      </c>
      <c r="AE40" s="79"/>
      <c r="AF40" s="100"/>
      <c r="AG40" s="60"/>
      <c r="AH40" s="182"/>
      <c r="AI40" s="183"/>
      <c r="AJ40" s="189"/>
    </row>
    <row r="41" spans="1:36" ht="22.5" customHeight="1">
      <c r="A41" s="81">
        <v>7</v>
      </c>
      <c r="B41" s="235">
        <f>IF('主催者入力'!F18="","",'主催者入力'!F18)</f>
      </c>
      <c r="C41" s="236"/>
      <c r="D41" s="236"/>
      <c r="E41" s="236"/>
      <c r="F41" s="236"/>
      <c r="G41" s="236"/>
      <c r="H41" s="237">
        <f>IF('主催者入力'!G18=1,"(CAP)","")</f>
      </c>
      <c r="I41" s="237"/>
      <c r="J41" s="82">
        <f>IF('主催者入力'!H18="","",'主催者入力'!H18)</f>
      </c>
      <c r="K41" s="83"/>
      <c r="L41" s="176"/>
      <c r="M41" s="84"/>
      <c r="N41" s="84"/>
      <c r="O41" s="84"/>
      <c r="P41" s="80"/>
      <c r="Q41" s="60"/>
      <c r="R41" s="77"/>
      <c r="S41" s="78">
        <v>34</v>
      </c>
      <c r="T41" s="96">
        <v>34</v>
      </c>
      <c r="U41" s="79"/>
      <c r="V41" s="71"/>
      <c r="W41" s="84"/>
      <c r="X41" s="78">
        <v>75</v>
      </c>
      <c r="Y41" s="96">
        <v>75</v>
      </c>
      <c r="Z41" s="79"/>
      <c r="AA41" s="71"/>
      <c r="AB41" s="84"/>
      <c r="AC41" s="132">
        <v>116</v>
      </c>
      <c r="AD41" s="133">
        <v>116</v>
      </c>
      <c r="AE41" s="79"/>
      <c r="AF41" s="100"/>
      <c r="AG41" s="60"/>
      <c r="AH41" s="182"/>
      <c r="AI41" s="183"/>
      <c r="AJ41" s="189"/>
    </row>
    <row r="42" spans="1:36" ht="22.5" customHeight="1">
      <c r="A42" s="81">
        <v>8</v>
      </c>
      <c r="B42" s="235">
        <f>IF('主催者入力'!F19="","",'主催者入力'!F19)</f>
      </c>
      <c r="C42" s="236"/>
      <c r="D42" s="236"/>
      <c r="E42" s="236"/>
      <c r="F42" s="236"/>
      <c r="G42" s="236"/>
      <c r="H42" s="237">
        <f>IF('主催者入力'!G19=1,"(CAP)","")</f>
      </c>
      <c r="I42" s="237"/>
      <c r="J42" s="82">
        <f>IF('主催者入力'!H19="","",'主催者入力'!H19)</f>
      </c>
      <c r="K42" s="83"/>
      <c r="L42" s="176"/>
      <c r="M42" s="84"/>
      <c r="N42" s="84"/>
      <c r="O42" s="84"/>
      <c r="P42" s="80"/>
      <c r="Q42" s="60"/>
      <c r="R42" s="77"/>
      <c r="S42" s="78">
        <v>35</v>
      </c>
      <c r="T42" s="96">
        <v>35</v>
      </c>
      <c r="U42" s="79"/>
      <c r="V42" s="71"/>
      <c r="W42" s="84"/>
      <c r="X42" s="78">
        <v>76</v>
      </c>
      <c r="Y42" s="96">
        <v>76</v>
      </c>
      <c r="Z42" s="79"/>
      <c r="AA42" s="71"/>
      <c r="AB42" s="84"/>
      <c r="AC42" s="132">
        <v>117</v>
      </c>
      <c r="AD42" s="133">
        <v>117</v>
      </c>
      <c r="AE42" s="79"/>
      <c r="AF42" s="100"/>
      <c r="AG42" s="60"/>
      <c r="AH42" s="182"/>
      <c r="AI42" s="183"/>
      <c r="AJ42" s="189"/>
    </row>
    <row r="43" spans="1:36" ht="22.5" customHeight="1">
      <c r="A43" s="81">
        <v>9</v>
      </c>
      <c r="B43" s="235">
        <f>IF('主催者入力'!F20="","",'主催者入力'!F20)</f>
      </c>
      <c r="C43" s="236"/>
      <c r="D43" s="236"/>
      <c r="E43" s="236"/>
      <c r="F43" s="236"/>
      <c r="G43" s="236"/>
      <c r="H43" s="237">
        <f>IF('主催者入力'!G20=1,"(CAP)","")</f>
      </c>
      <c r="I43" s="237"/>
      <c r="J43" s="82">
        <f>IF('主催者入力'!H20="","",'主催者入力'!H20)</f>
      </c>
      <c r="K43" s="83"/>
      <c r="L43" s="176"/>
      <c r="M43" s="84"/>
      <c r="N43" s="84"/>
      <c r="O43" s="84"/>
      <c r="P43" s="80"/>
      <c r="Q43" s="60"/>
      <c r="R43" s="77"/>
      <c r="S43" s="78">
        <v>36</v>
      </c>
      <c r="T43" s="96">
        <v>36</v>
      </c>
      <c r="U43" s="79"/>
      <c r="V43" s="71"/>
      <c r="W43" s="84"/>
      <c r="X43" s="78">
        <v>77</v>
      </c>
      <c r="Y43" s="96">
        <v>77</v>
      </c>
      <c r="Z43" s="79"/>
      <c r="AA43" s="71"/>
      <c r="AB43" s="84"/>
      <c r="AC43" s="132">
        <v>118</v>
      </c>
      <c r="AD43" s="133">
        <v>118</v>
      </c>
      <c r="AE43" s="79"/>
      <c r="AF43" s="100"/>
      <c r="AG43" s="60"/>
      <c r="AH43" s="182"/>
      <c r="AI43" s="183"/>
      <c r="AJ43" s="189"/>
    </row>
    <row r="44" spans="1:36" ht="22.5" customHeight="1">
      <c r="A44" s="81">
        <v>10</v>
      </c>
      <c r="B44" s="235">
        <f>IF('主催者入力'!F21="","",'主催者入力'!F21)</f>
      </c>
      <c r="C44" s="236"/>
      <c r="D44" s="236"/>
      <c r="E44" s="236"/>
      <c r="F44" s="236"/>
      <c r="G44" s="236"/>
      <c r="H44" s="145">
        <f>IF('主催者入力'!G21=1,"(CAP)","")</f>
      </c>
      <c r="I44" s="145"/>
      <c r="J44" s="82">
        <f>IF('主催者入力'!H21="","",'主催者入力'!H21)</f>
      </c>
      <c r="K44" s="83"/>
      <c r="L44" s="176"/>
      <c r="M44" s="84"/>
      <c r="N44" s="84"/>
      <c r="O44" s="84"/>
      <c r="P44" s="80"/>
      <c r="Q44" s="60"/>
      <c r="R44" s="77"/>
      <c r="S44" s="78">
        <v>37</v>
      </c>
      <c r="T44" s="96">
        <v>37</v>
      </c>
      <c r="U44" s="79"/>
      <c r="V44" s="71"/>
      <c r="W44" s="84"/>
      <c r="X44" s="78">
        <v>78</v>
      </c>
      <c r="Y44" s="96">
        <v>78</v>
      </c>
      <c r="Z44" s="79"/>
      <c r="AA44" s="71"/>
      <c r="AB44" s="84"/>
      <c r="AC44" s="132">
        <v>119</v>
      </c>
      <c r="AD44" s="133">
        <v>119</v>
      </c>
      <c r="AE44" s="79"/>
      <c r="AF44" s="100"/>
      <c r="AG44" s="60"/>
      <c r="AH44" s="182"/>
      <c r="AI44" s="183"/>
      <c r="AJ44" s="189"/>
    </row>
    <row r="45" spans="1:36" ht="22.5" customHeight="1">
      <c r="A45" s="81">
        <v>11</v>
      </c>
      <c r="B45" s="235">
        <f>IF('主催者入力'!F22="","",'主催者入力'!F22)</f>
      </c>
      <c r="C45" s="236"/>
      <c r="D45" s="236"/>
      <c r="E45" s="236"/>
      <c r="F45" s="236"/>
      <c r="G45" s="236"/>
      <c r="H45" s="237">
        <f>IF('主催者入力'!G22=1,"(CAP)","")</f>
      </c>
      <c r="I45" s="237"/>
      <c r="J45" s="82">
        <f>IF('主催者入力'!H22="","",'主催者入力'!H22)</f>
      </c>
      <c r="K45" s="83"/>
      <c r="L45" s="176"/>
      <c r="M45" s="84"/>
      <c r="N45" s="84"/>
      <c r="O45" s="84"/>
      <c r="P45" s="80"/>
      <c r="Q45" s="60"/>
      <c r="R45" s="77"/>
      <c r="S45" s="78">
        <v>38</v>
      </c>
      <c r="T45" s="96">
        <v>38</v>
      </c>
      <c r="U45" s="79"/>
      <c r="V45" s="71"/>
      <c r="W45" s="84"/>
      <c r="X45" s="78">
        <v>79</v>
      </c>
      <c r="Y45" s="96">
        <v>79</v>
      </c>
      <c r="Z45" s="79"/>
      <c r="AA45" s="71"/>
      <c r="AB45" s="84"/>
      <c r="AC45" s="132">
        <v>120</v>
      </c>
      <c r="AD45" s="133">
        <v>120</v>
      </c>
      <c r="AE45" s="79"/>
      <c r="AF45" s="100"/>
      <c r="AG45" s="60"/>
      <c r="AH45" s="182"/>
      <c r="AI45" s="183"/>
      <c r="AJ45" s="189"/>
    </row>
    <row r="46" spans="1:36" ht="22.5" customHeight="1">
      <c r="A46" s="81">
        <v>12</v>
      </c>
      <c r="B46" s="235">
        <f>IF('主催者入力'!F23="","",'主催者入力'!F23)</f>
      </c>
      <c r="C46" s="236"/>
      <c r="D46" s="236"/>
      <c r="E46" s="236"/>
      <c r="F46" s="236"/>
      <c r="G46" s="236"/>
      <c r="H46" s="237">
        <f>IF('主催者入力'!G23=1,"(CAP)","")</f>
      </c>
      <c r="I46" s="237"/>
      <c r="J46" s="82">
        <f>IF('主催者入力'!H23="","",'主催者入力'!H23)</f>
      </c>
      <c r="K46" s="83"/>
      <c r="L46" s="176"/>
      <c r="M46" s="84"/>
      <c r="N46" s="84"/>
      <c r="O46" s="84"/>
      <c r="P46" s="80"/>
      <c r="Q46" s="60"/>
      <c r="R46" s="77"/>
      <c r="S46" s="78">
        <v>39</v>
      </c>
      <c r="T46" s="96">
        <v>39</v>
      </c>
      <c r="U46" s="79"/>
      <c r="V46" s="71"/>
      <c r="W46" s="84"/>
      <c r="X46" s="78">
        <v>80</v>
      </c>
      <c r="Y46" s="96">
        <v>80</v>
      </c>
      <c r="Z46" s="79"/>
      <c r="AA46" s="71"/>
      <c r="AB46" s="84"/>
      <c r="AC46" s="132">
        <v>121</v>
      </c>
      <c r="AD46" s="133">
        <v>121</v>
      </c>
      <c r="AE46" s="79"/>
      <c r="AF46" s="100"/>
      <c r="AG46" s="60"/>
      <c r="AH46" s="182"/>
      <c r="AI46" s="183"/>
      <c r="AJ46" s="189"/>
    </row>
    <row r="47" spans="1:36" ht="22.5" customHeight="1">
      <c r="A47" s="85">
        <v>13</v>
      </c>
      <c r="B47" s="235">
        <f>IF('主催者入力'!F24="","",'主催者入力'!F24)</f>
      </c>
      <c r="C47" s="236"/>
      <c r="D47" s="236"/>
      <c r="E47" s="236"/>
      <c r="F47" s="236"/>
      <c r="G47" s="236"/>
      <c r="H47" s="237">
        <f>IF('主催者入力'!G24=1,"(CAP)","")</f>
      </c>
      <c r="I47" s="237"/>
      <c r="J47" s="82">
        <f>IF('主催者入力'!H24="","",'主催者入力'!H24)</f>
      </c>
      <c r="K47" s="86"/>
      <c r="L47" s="177"/>
      <c r="M47" s="87"/>
      <c r="N47" s="87"/>
      <c r="O47" s="87"/>
      <c r="P47" s="88"/>
      <c r="Q47" s="60"/>
      <c r="R47" s="77"/>
      <c r="S47" s="78">
        <v>40</v>
      </c>
      <c r="T47" s="96">
        <v>40</v>
      </c>
      <c r="U47" s="79"/>
      <c r="V47" s="71"/>
      <c r="W47" s="84"/>
      <c r="X47" s="78">
        <v>81</v>
      </c>
      <c r="Y47" s="96">
        <v>81</v>
      </c>
      <c r="Z47" s="79"/>
      <c r="AA47" s="71"/>
      <c r="AB47" s="84"/>
      <c r="AC47" s="132">
        <v>122</v>
      </c>
      <c r="AD47" s="133">
        <v>122</v>
      </c>
      <c r="AE47" s="79"/>
      <c r="AF47" s="100"/>
      <c r="AG47" s="60"/>
      <c r="AH47" s="182"/>
      <c r="AI47" s="183"/>
      <c r="AJ47" s="189"/>
    </row>
    <row r="48" spans="1:36" ht="22.5" customHeight="1" thickBot="1">
      <c r="A48" s="85">
        <v>14</v>
      </c>
      <c r="B48" s="258">
        <f>IF('主催者入力'!F25="","",'主催者入力'!F25)</f>
      </c>
      <c r="C48" s="259"/>
      <c r="D48" s="259"/>
      <c r="E48" s="259"/>
      <c r="F48" s="259"/>
      <c r="G48" s="259"/>
      <c r="H48" s="260">
        <f>IF('主催者入力'!G25=1,"(CAP)","")</f>
      </c>
      <c r="I48" s="260"/>
      <c r="J48" s="159">
        <f>IF('主催者入力'!H25="","",'主催者入力'!H25)</f>
      </c>
      <c r="K48" s="86"/>
      <c r="L48" s="177"/>
      <c r="M48" s="87"/>
      <c r="N48" s="87"/>
      <c r="O48" s="87"/>
      <c r="P48" s="88"/>
      <c r="Q48" s="60"/>
      <c r="R48" s="77"/>
      <c r="S48" s="78">
        <v>41</v>
      </c>
      <c r="T48" s="96">
        <v>41</v>
      </c>
      <c r="U48" s="79"/>
      <c r="V48" s="71"/>
      <c r="W48" s="84"/>
      <c r="X48" s="78">
        <v>82</v>
      </c>
      <c r="Y48" s="96">
        <v>82</v>
      </c>
      <c r="Z48" s="79"/>
      <c r="AA48" s="71"/>
      <c r="AB48" s="84"/>
      <c r="AC48" s="132">
        <v>123</v>
      </c>
      <c r="AD48" s="133">
        <v>123</v>
      </c>
      <c r="AE48" s="79"/>
      <c r="AF48" s="192"/>
      <c r="AG48" s="184"/>
      <c r="AH48" s="185"/>
      <c r="AI48" s="186"/>
      <c r="AJ48" s="190"/>
    </row>
    <row r="49" spans="1:36" ht="22.5" customHeight="1">
      <c r="A49" s="81">
        <v>15</v>
      </c>
      <c r="B49" s="235">
        <f>IF('主催者入力'!F26="","",'主催者入力'!F26)</f>
      </c>
      <c r="C49" s="236"/>
      <c r="D49" s="236"/>
      <c r="E49" s="236"/>
      <c r="F49" s="236"/>
      <c r="G49" s="236"/>
      <c r="H49" s="237">
        <f>IF('主催者入力'!G26=1,"(CAP)","")</f>
      </c>
      <c r="I49" s="237"/>
      <c r="J49" s="82">
        <f>IF('主催者入力'!H26="","",'主催者入力'!H26)</f>
      </c>
      <c r="K49" s="83"/>
      <c r="L49" s="176"/>
      <c r="M49" s="84"/>
      <c r="N49" s="84"/>
      <c r="O49" s="84"/>
      <c r="P49" s="80"/>
      <c r="R49" s="345" t="s">
        <v>58</v>
      </c>
      <c r="S49" s="346"/>
      <c r="T49" s="346"/>
      <c r="U49" s="356" t="s">
        <v>59</v>
      </c>
      <c r="V49" s="357"/>
      <c r="W49" s="357"/>
      <c r="X49" s="357"/>
      <c r="Y49" s="357"/>
      <c r="Z49" s="358"/>
      <c r="AA49" s="281" t="s">
        <v>34</v>
      </c>
      <c r="AB49" s="320"/>
      <c r="AC49" s="331"/>
      <c r="AD49" s="332"/>
      <c r="AE49" s="180" t="s">
        <v>35</v>
      </c>
      <c r="AF49" s="280"/>
      <c r="AG49" s="262"/>
      <c r="AH49" s="263"/>
      <c r="AI49" s="281" t="s">
        <v>33</v>
      </c>
      <c r="AJ49" s="282"/>
    </row>
    <row r="50" spans="1:36" ht="22.5" customHeight="1">
      <c r="A50" s="81">
        <v>16</v>
      </c>
      <c r="B50" s="106"/>
      <c r="C50" s="106"/>
      <c r="D50" s="106"/>
      <c r="E50" s="106"/>
      <c r="F50" s="106"/>
      <c r="G50" s="106"/>
      <c r="H50" s="152"/>
      <c r="I50" s="152"/>
      <c r="J50" s="82"/>
      <c r="K50" s="83"/>
      <c r="L50" s="176"/>
      <c r="M50" s="84"/>
      <c r="N50" s="84"/>
      <c r="O50" s="84"/>
      <c r="P50" s="80"/>
      <c r="R50" s="354"/>
      <c r="S50" s="355"/>
      <c r="T50" s="355"/>
      <c r="U50" s="314" t="s">
        <v>60</v>
      </c>
      <c r="V50" s="315"/>
      <c r="W50" s="315"/>
      <c r="X50" s="315"/>
      <c r="Y50" s="315"/>
      <c r="Z50" s="316"/>
      <c r="AA50" s="267" t="s">
        <v>34</v>
      </c>
      <c r="AB50" s="321"/>
      <c r="AC50" s="333"/>
      <c r="AD50" s="334"/>
      <c r="AE50" s="179" t="s">
        <v>35</v>
      </c>
      <c r="AF50" s="264"/>
      <c r="AG50" s="265"/>
      <c r="AH50" s="266"/>
      <c r="AI50" s="267" t="s">
        <v>33</v>
      </c>
      <c r="AJ50" s="268"/>
    </row>
    <row r="51" spans="1:36" ht="22.5" customHeight="1">
      <c r="A51" s="81">
        <v>17</v>
      </c>
      <c r="B51" s="143"/>
      <c r="C51" s="144"/>
      <c r="D51" s="144"/>
      <c r="E51" s="144"/>
      <c r="F51" s="144"/>
      <c r="G51" s="144"/>
      <c r="H51" s="145"/>
      <c r="I51" s="145"/>
      <c r="J51" s="82"/>
      <c r="K51" s="83"/>
      <c r="L51" s="176"/>
      <c r="M51" s="84"/>
      <c r="N51" s="84"/>
      <c r="O51" s="84"/>
      <c r="P51" s="80"/>
      <c r="R51" s="354"/>
      <c r="S51" s="355"/>
      <c r="T51" s="355"/>
      <c r="U51" s="314" t="s">
        <v>61</v>
      </c>
      <c r="V51" s="315"/>
      <c r="W51" s="315"/>
      <c r="X51" s="315"/>
      <c r="Y51" s="315"/>
      <c r="Z51" s="316"/>
      <c r="AA51" s="283" t="s">
        <v>34</v>
      </c>
      <c r="AB51" s="327"/>
      <c r="AC51" s="335"/>
      <c r="AD51" s="336"/>
      <c r="AE51" s="181" t="s">
        <v>35</v>
      </c>
      <c r="AF51" s="261"/>
      <c r="AG51" s="262"/>
      <c r="AH51" s="263"/>
      <c r="AI51" s="283" t="s">
        <v>33</v>
      </c>
      <c r="AJ51" s="284"/>
    </row>
    <row r="52" spans="1:36" ht="22.5" customHeight="1" thickBot="1">
      <c r="A52" s="89">
        <v>18</v>
      </c>
      <c r="B52" s="173"/>
      <c r="C52" s="173"/>
      <c r="D52" s="173"/>
      <c r="E52" s="173"/>
      <c r="F52" s="173"/>
      <c r="G52" s="173"/>
      <c r="H52" s="174"/>
      <c r="I52" s="174"/>
      <c r="J52" s="90"/>
      <c r="K52" s="91"/>
      <c r="L52" s="94"/>
      <c r="M52" s="92"/>
      <c r="N52" s="92"/>
      <c r="O52" s="92"/>
      <c r="P52" s="93"/>
      <c r="R52" s="354"/>
      <c r="S52" s="355"/>
      <c r="T52" s="355"/>
      <c r="U52" s="314" t="s">
        <v>62</v>
      </c>
      <c r="V52" s="315"/>
      <c r="W52" s="315"/>
      <c r="X52" s="315"/>
      <c r="Y52" s="315"/>
      <c r="Z52" s="316"/>
      <c r="AA52" s="267" t="s">
        <v>34</v>
      </c>
      <c r="AB52" s="321"/>
      <c r="AC52" s="333"/>
      <c r="AD52" s="334"/>
      <c r="AE52" s="179" t="s">
        <v>35</v>
      </c>
      <c r="AF52" s="264"/>
      <c r="AG52" s="265"/>
      <c r="AH52" s="266"/>
      <c r="AI52" s="267" t="s">
        <v>33</v>
      </c>
      <c r="AJ52" s="268"/>
    </row>
    <row r="53" spans="1:36" ht="22.5" customHeight="1" thickBot="1">
      <c r="A53" s="285" t="s">
        <v>48</v>
      </c>
      <c r="B53" s="286"/>
      <c r="C53" s="286"/>
      <c r="D53" s="278">
        <f>IF('主催者入力'!$F$27="","",'主催者入力'!$F$27)</f>
      </c>
      <c r="E53" s="278"/>
      <c r="F53" s="278"/>
      <c r="G53" s="278"/>
      <c r="H53" s="278"/>
      <c r="I53" s="279"/>
      <c r="J53" s="160" t="s">
        <v>47</v>
      </c>
      <c r="K53" s="107"/>
      <c r="L53" s="211"/>
      <c r="M53" s="211"/>
      <c r="N53" s="211"/>
      <c r="O53" s="211"/>
      <c r="P53" s="212"/>
      <c r="R53" s="347"/>
      <c r="S53" s="348"/>
      <c r="T53" s="348"/>
      <c r="U53" s="317" t="s">
        <v>63</v>
      </c>
      <c r="V53" s="318"/>
      <c r="W53" s="318"/>
      <c r="X53" s="318"/>
      <c r="Y53" s="318"/>
      <c r="Z53" s="319"/>
      <c r="AA53" s="328" t="s">
        <v>34</v>
      </c>
      <c r="AB53" s="329"/>
      <c r="AC53" s="337"/>
      <c r="AD53" s="338"/>
      <c r="AE53" s="181" t="s">
        <v>35</v>
      </c>
      <c r="AF53" s="341"/>
      <c r="AG53" s="342"/>
      <c r="AH53" s="343"/>
      <c r="AI53" s="328" t="s">
        <v>33</v>
      </c>
      <c r="AJ53" s="344"/>
    </row>
    <row r="54" spans="1:36" ht="22.5" customHeight="1" thickBot="1">
      <c r="A54" s="291" t="s">
        <v>49</v>
      </c>
      <c r="B54" s="292"/>
      <c r="C54" s="293"/>
      <c r="D54" s="297"/>
      <c r="E54" s="298"/>
      <c r="F54" s="298"/>
      <c r="G54" s="298"/>
      <c r="H54" s="299"/>
      <c r="I54" s="291" t="s">
        <v>51</v>
      </c>
      <c r="J54" s="292"/>
      <c r="K54" s="293"/>
      <c r="L54" s="305"/>
      <c r="M54" s="306"/>
      <c r="N54" s="306"/>
      <c r="O54" s="306"/>
      <c r="P54" s="307"/>
      <c r="R54" s="255" t="s">
        <v>56</v>
      </c>
      <c r="S54" s="272"/>
      <c r="T54" s="272"/>
      <c r="U54" s="272"/>
      <c r="V54" s="272"/>
      <c r="W54" s="272"/>
      <c r="X54" s="272"/>
      <c r="Y54" s="272"/>
      <c r="Z54" s="353"/>
      <c r="AA54" s="276" t="s">
        <v>34</v>
      </c>
      <c r="AB54" s="330"/>
      <c r="AC54" s="339"/>
      <c r="AD54" s="340"/>
      <c r="AE54" s="178" t="s">
        <v>35</v>
      </c>
      <c r="AF54" s="273"/>
      <c r="AG54" s="274"/>
      <c r="AH54" s="275"/>
      <c r="AI54" s="276" t="s">
        <v>33</v>
      </c>
      <c r="AJ54" s="277"/>
    </row>
    <row r="55" spans="1:36" ht="22.5" customHeight="1">
      <c r="A55" s="294" t="s">
        <v>50</v>
      </c>
      <c r="B55" s="295"/>
      <c r="C55" s="296"/>
      <c r="D55" s="302"/>
      <c r="E55" s="303"/>
      <c r="F55" s="303"/>
      <c r="G55" s="303"/>
      <c r="H55" s="304"/>
      <c r="I55" s="294" t="s">
        <v>52</v>
      </c>
      <c r="J55" s="295"/>
      <c r="K55" s="296"/>
      <c r="L55" s="308"/>
      <c r="M55" s="309"/>
      <c r="N55" s="309"/>
      <c r="O55" s="309"/>
      <c r="P55" s="310"/>
      <c r="R55" s="345" t="s">
        <v>57</v>
      </c>
      <c r="S55" s="346"/>
      <c r="T55" s="346"/>
      <c r="U55" s="346"/>
      <c r="V55" s="346"/>
      <c r="W55" s="346"/>
      <c r="X55" s="346"/>
      <c r="Y55" s="346"/>
      <c r="Z55" s="346"/>
      <c r="AA55" s="349"/>
      <c r="AB55" s="346"/>
      <c r="AC55" s="346"/>
      <c r="AD55" s="346"/>
      <c r="AE55" s="346"/>
      <c r="AF55" s="346"/>
      <c r="AG55" s="346"/>
      <c r="AH55" s="346"/>
      <c r="AI55" s="346"/>
      <c r="AJ55" s="350"/>
    </row>
    <row r="56" spans="1:36" ht="22.5" customHeight="1" thickBot="1">
      <c r="A56" s="288" t="s">
        <v>53</v>
      </c>
      <c r="B56" s="289"/>
      <c r="C56" s="290"/>
      <c r="D56" s="149"/>
      <c r="E56" s="148"/>
      <c r="F56" s="148"/>
      <c r="G56" s="148"/>
      <c r="H56" s="150"/>
      <c r="I56" s="288" t="s">
        <v>54</v>
      </c>
      <c r="J56" s="289"/>
      <c r="K56" s="290"/>
      <c r="L56" s="311"/>
      <c r="M56" s="312"/>
      <c r="N56" s="312"/>
      <c r="O56" s="312"/>
      <c r="P56" s="313"/>
      <c r="R56" s="347"/>
      <c r="S56" s="348"/>
      <c r="T56" s="348"/>
      <c r="U56" s="348"/>
      <c r="V56" s="348"/>
      <c r="W56" s="348"/>
      <c r="X56" s="348"/>
      <c r="Y56" s="348"/>
      <c r="Z56" s="348"/>
      <c r="AA56" s="351"/>
      <c r="AB56" s="348"/>
      <c r="AC56" s="348"/>
      <c r="AD56" s="348"/>
      <c r="AE56" s="348"/>
      <c r="AF56" s="348"/>
      <c r="AG56" s="348"/>
      <c r="AH56" s="348"/>
      <c r="AI56" s="348"/>
      <c r="AJ56" s="352"/>
    </row>
    <row r="57" spans="1:16" ht="16.5" customHeight="1">
      <c r="A57" s="301"/>
      <c r="B57" s="301"/>
      <c r="C57" s="301"/>
      <c r="D57" s="301"/>
      <c r="E57" s="301"/>
      <c r="F57" s="301"/>
      <c r="G57" s="124">
        <f>'使い方・注意事項'!$C$21</f>
        <v>0</v>
      </c>
      <c r="H57" s="95"/>
      <c r="I57" s="287"/>
      <c r="J57" s="287"/>
      <c r="K57" s="287"/>
      <c r="L57" s="300"/>
      <c r="M57" s="300"/>
      <c r="N57" s="300"/>
      <c r="O57" s="300"/>
      <c r="P57" s="300"/>
    </row>
    <row r="58" ht="22.5" customHeight="1"/>
    <row r="59" ht="22.5" customHeight="1"/>
    <row r="60" ht="22.5" customHeight="1"/>
    <row r="61" ht="22.5" customHeight="1"/>
    <row r="62" ht="13.5"/>
  </sheetData>
  <sheetProtection/>
  <mergeCells count="150">
    <mergeCell ref="AF52:AH52"/>
    <mergeCell ref="AI52:AJ52"/>
    <mergeCell ref="AF53:AH53"/>
    <mergeCell ref="AI53:AJ53"/>
    <mergeCell ref="R55:Z56"/>
    <mergeCell ref="AA55:AJ56"/>
    <mergeCell ref="R54:Z54"/>
    <mergeCell ref="R49:T53"/>
    <mergeCell ref="U49:Z49"/>
    <mergeCell ref="U50:Z50"/>
    <mergeCell ref="AA51:AB51"/>
    <mergeCell ref="AA52:AB52"/>
    <mergeCell ref="AA53:AB53"/>
    <mergeCell ref="AA54:AB54"/>
    <mergeCell ref="AC49:AD49"/>
    <mergeCell ref="AC50:AD50"/>
    <mergeCell ref="AC51:AD51"/>
    <mergeCell ref="AC52:AD52"/>
    <mergeCell ref="AC53:AD53"/>
    <mergeCell ref="AC54:AD54"/>
    <mergeCell ref="U51:Z51"/>
    <mergeCell ref="U52:Z52"/>
    <mergeCell ref="U53:Z53"/>
    <mergeCell ref="AA49:AB49"/>
    <mergeCell ref="AA50:AB50"/>
    <mergeCell ref="P1:S1"/>
    <mergeCell ref="L10:P10"/>
    <mergeCell ref="R6:AJ6"/>
    <mergeCell ref="D5:N5"/>
    <mergeCell ref="AE5:AG5"/>
    <mergeCell ref="L57:P57"/>
    <mergeCell ref="A57:F57"/>
    <mergeCell ref="D55:H55"/>
    <mergeCell ref="L54:P54"/>
    <mergeCell ref="L55:P55"/>
    <mergeCell ref="I56:K56"/>
    <mergeCell ref="L56:P56"/>
    <mergeCell ref="I54:K54"/>
    <mergeCell ref="I55:K55"/>
    <mergeCell ref="A54:C54"/>
    <mergeCell ref="A55:C55"/>
    <mergeCell ref="D54:H54"/>
    <mergeCell ref="A53:C53"/>
    <mergeCell ref="B47:G47"/>
    <mergeCell ref="H45:I45"/>
    <mergeCell ref="H47:I47"/>
    <mergeCell ref="B44:G44"/>
    <mergeCell ref="A30:C30"/>
    <mergeCell ref="D30:P30"/>
    <mergeCell ref="A32:F33"/>
    <mergeCell ref="H43:I43"/>
    <mergeCell ref="A29:C29"/>
    <mergeCell ref="D29:I29"/>
    <mergeCell ref="H39:I39"/>
    <mergeCell ref="I57:K57"/>
    <mergeCell ref="A56:C56"/>
    <mergeCell ref="B40:G40"/>
    <mergeCell ref="H40:I40"/>
    <mergeCell ref="B35:G35"/>
    <mergeCell ref="H35:I35"/>
    <mergeCell ref="H46:I46"/>
    <mergeCell ref="B36:G36"/>
    <mergeCell ref="H36:I36"/>
    <mergeCell ref="B38:G38"/>
    <mergeCell ref="H38:I38"/>
    <mergeCell ref="H41:I41"/>
    <mergeCell ref="B42:G42"/>
    <mergeCell ref="AF54:AH54"/>
    <mergeCell ref="AI54:AJ54"/>
    <mergeCell ref="D53:I53"/>
    <mergeCell ref="H42:I42"/>
    <mergeCell ref="B46:G46"/>
    <mergeCell ref="B43:G43"/>
    <mergeCell ref="AF49:AH49"/>
    <mergeCell ref="AI49:AJ49"/>
    <mergeCell ref="AI51:AJ51"/>
    <mergeCell ref="B45:G45"/>
    <mergeCell ref="A31:G31"/>
    <mergeCell ref="A34:I34"/>
    <mergeCell ref="L34:P34"/>
    <mergeCell ref="B48:G48"/>
    <mergeCell ref="H48:I48"/>
    <mergeCell ref="B49:G49"/>
    <mergeCell ref="H49:I49"/>
    <mergeCell ref="B41:G41"/>
    <mergeCell ref="B37:G37"/>
    <mergeCell ref="H37:I37"/>
    <mergeCell ref="AF51:AH51"/>
    <mergeCell ref="AF50:AH50"/>
    <mergeCell ref="AI50:AJ50"/>
    <mergeCell ref="T7:U7"/>
    <mergeCell ref="W7:X7"/>
    <mergeCell ref="Y7:Z7"/>
    <mergeCell ref="AB7:AC7"/>
    <mergeCell ref="AD7:AE7"/>
    <mergeCell ref="AG7:AH7"/>
    <mergeCell ref="AI7:AJ7"/>
    <mergeCell ref="B24:G24"/>
    <mergeCell ref="H24:I24"/>
    <mergeCell ref="B19:G19"/>
    <mergeCell ref="H19:I19"/>
    <mergeCell ref="B20:G20"/>
    <mergeCell ref="H20:I20"/>
    <mergeCell ref="B21:G21"/>
    <mergeCell ref="H21:I21"/>
    <mergeCell ref="B17:G17"/>
    <mergeCell ref="H12:I12"/>
    <mergeCell ref="B14:G14"/>
    <mergeCell ref="H14:I14"/>
    <mergeCell ref="B15:G15"/>
    <mergeCell ref="B23:G23"/>
    <mergeCell ref="H23:I23"/>
    <mergeCell ref="B16:G16"/>
    <mergeCell ref="H16:I16"/>
    <mergeCell ref="H17:I17"/>
    <mergeCell ref="A7:G7"/>
    <mergeCell ref="A8:F9"/>
    <mergeCell ref="B12:G12"/>
    <mergeCell ref="A10:I10"/>
    <mergeCell ref="B13:G13"/>
    <mergeCell ref="H13:I13"/>
    <mergeCell ref="B11:G11"/>
    <mergeCell ref="AH5:AI5"/>
    <mergeCell ref="S5:T5"/>
    <mergeCell ref="U5:V5"/>
    <mergeCell ref="Y5:Z5"/>
    <mergeCell ref="AC5:AD5"/>
    <mergeCell ref="H15:I15"/>
    <mergeCell ref="H11:I11"/>
    <mergeCell ref="R7:S7"/>
    <mergeCell ref="A4:C4"/>
    <mergeCell ref="A5:C5"/>
    <mergeCell ref="D6:P6"/>
    <mergeCell ref="B25:G25"/>
    <mergeCell ref="H25:I25"/>
    <mergeCell ref="B22:G22"/>
    <mergeCell ref="H22:I22"/>
    <mergeCell ref="O5:Q5"/>
    <mergeCell ref="B18:G18"/>
    <mergeCell ref="H18:I18"/>
    <mergeCell ref="L29:P29"/>
    <mergeCell ref="L53:P53"/>
    <mergeCell ref="A6:C6"/>
    <mergeCell ref="T4:V4"/>
    <mergeCell ref="U3:AD3"/>
    <mergeCell ref="W4:AJ4"/>
    <mergeCell ref="E3:N3"/>
    <mergeCell ref="A3:C3"/>
    <mergeCell ref="D4:S4"/>
    <mergeCell ref="Q3:S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Z28"/>
  <sheetViews>
    <sheetView showGridLines="0" tabSelected="1" zoomScale="64" zoomScaleNormal="64" zoomScaleSheetLayoutView="64" zoomScalePageLayoutView="0" workbookViewId="0" topLeftCell="A1">
      <selection activeCell="T16" sqref="T16:Y16"/>
    </sheetView>
  </sheetViews>
  <sheetFormatPr defaultColWidth="9.00390625" defaultRowHeight="24" customHeight="1"/>
  <cols>
    <col min="1" max="1" width="2.625" style="6" customWidth="1"/>
    <col min="2" max="2" width="6.625" style="6" customWidth="1"/>
    <col min="3" max="3" width="4.50390625" style="6" bestFit="1" customWidth="1"/>
    <col min="4" max="4" width="20.625" style="6" customWidth="1"/>
    <col min="5" max="5" width="4.875" style="6" bestFit="1" customWidth="1"/>
    <col min="6" max="6" width="4.625" style="6" customWidth="1"/>
    <col min="7" max="7" width="2.625" style="6" customWidth="1"/>
    <col min="8" max="17" width="4.125" style="6" customWidth="1"/>
    <col min="18" max="18" width="9.00390625" style="6" customWidth="1"/>
    <col min="19" max="50" width="4.125" style="6" customWidth="1"/>
    <col min="51" max="16384" width="9.00390625" style="6" customWidth="1"/>
  </cols>
  <sheetData>
    <row r="1" spans="8:50" ht="38.25" customHeight="1" thickBot="1" thickTop="1"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R1" s="372" t="s">
        <v>98</v>
      </c>
      <c r="AS1" s="373"/>
      <c r="AT1" s="373"/>
      <c r="AU1" s="373"/>
      <c r="AV1" s="373"/>
      <c r="AW1" s="373"/>
      <c r="AX1" s="374"/>
    </row>
    <row r="2" spans="10:30" ht="30" customHeight="1" thickTop="1">
      <c r="J2" s="405" t="s">
        <v>86</v>
      </c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</row>
    <row r="3" spans="3:52" ht="25.5" customHeight="1" thickBot="1">
      <c r="C3" s="11"/>
      <c r="D3" s="11"/>
      <c r="E3" s="11"/>
      <c r="F3" s="12"/>
      <c r="G3" s="10" t="s">
        <v>17</v>
      </c>
      <c r="H3" s="11"/>
      <c r="I3" s="11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11"/>
      <c r="AF3" s="11"/>
      <c r="AG3" s="125"/>
      <c r="AH3" s="128"/>
      <c r="AI3" s="128"/>
      <c r="AJ3" s="128"/>
      <c r="AK3" s="128"/>
      <c r="AL3" s="128"/>
      <c r="AM3" s="12"/>
      <c r="AN3" s="10"/>
      <c r="AO3" s="11"/>
      <c r="AP3" s="11"/>
      <c r="AQ3" s="11"/>
      <c r="AR3" s="125"/>
      <c r="AS3" s="128"/>
      <c r="AT3" s="128"/>
      <c r="AU3" s="128"/>
      <c r="AV3" s="128"/>
      <c r="AW3" s="128"/>
      <c r="AX3" s="12"/>
      <c r="AY3" s="10" t="s">
        <v>17</v>
      </c>
      <c r="AZ3" s="10"/>
    </row>
    <row r="4" spans="2:52" ht="25.5" customHeight="1" thickBot="1">
      <c r="B4" s="367" t="s">
        <v>5</v>
      </c>
      <c r="C4" s="368"/>
      <c r="D4" s="369">
        <v>0</v>
      </c>
      <c r="E4" s="370"/>
      <c r="F4" s="371"/>
      <c r="G4" s="10"/>
      <c r="L4" s="377" t="s">
        <v>69</v>
      </c>
      <c r="M4" s="377"/>
      <c r="R4" s="10"/>
      <c r="S4" s="11"/>
      <c r="T4" s="11"/>
      <c r="U4" s="11"/>
      <c r="V4" s="128"/>
      <c r="W4" s="128"/>
      <c r="X4" s="128"/>
      <c r="Y4" s="128"/>
      <c r="Z4" s="128"/>
      <c r="AA4" s="128"/>
      <c r="AB4" s="10"/>
      <c r="AC4" s="10"/>
      <c r="AD4" s="11"/>
      <c r="AE4" s="11"/>
      <c r="AF4" s="11"/>
      <c r="AG4" s="128"/>
      <c r="AH4" s="128"/>
      <c r="AI4" s="128"/>
      <c r="AJ4" s="128"/>
      <c r="AK4" s="128"/>
      <c r="AL4" s="128"/>
      <c r="AM4" s="10"/>
      <c r="AN4" s="10"/>
      <c r="AO4" s="11"/>
      <c r="AP4" s="11"/>
      <c r="AQ4" s="11"/>
      <c r="AR4" s="128"/>
      <c r="AS4" s="128"/>
      <c r="AT4" s="128"/>
      <c r="AU4" s="128"/>
      <c r="AV4" s="128"/>
      <c r="AW4" s="128"/>
      <c r="AX4" s="10"/>
      <c r="AY4" s="10"/>
      <c r="AZ4" s="10"/>
    </row>
    <row r="5" spans="2:50" ht="22.5" customHeight="1" thickBot="1">
      <c r="B5" s="379" t="s">
        <v>83</v>
      </c>
      <c r="C5" s="154"/>
      <c r="D5" s="153" t="s">
        <v>22</v>
      </c>
      <c r="E5" s="18" t="s">
        <v>23</v>
      </c>
      <c r="F5" s="19" t="s">
        <v>13</v>
      </c>
      <c r="H5" s="375">
        <f>+D4</f>
        <v>0</v>
      </c>
      <c r="I5" s="376"/>
      <c r="J5" s="376"/>
      <c r="K5" s="376"/>
      <c r="L5" s="376"/>
      <c r="M5" s="376"/>
      <c r="N5" s="376"/>
      <c r="O5" s="376"/>
      <c r="P5" s="376"/>
      <c r="Q5" s="126" t="s">
        <v>66</v>
      </c>
      <c r="R5" s="127"/>
      <c r="S5" s="378">
        <f>H5</f>
        <v>0</v>
      </c>
      <c r="T5" s="376"/>
      <c r="U5" s="376"/>
      <c r="V5" s="376"/>
      <c r="W5" s="376"/>
      <c r="X5" s="376"/>
      <c r="Y5" s="376"/>
      <c r="Z5" s="376"/>
      <c r="AA5" s="376"/>
      <c r="AB5" s="126" t="s">
        <v>66</v>
      </c>
      <c r="AC5" s="127"/>
      <c r="AD5" s="378">
        <f>H5</f>
        <v>0</v>
      </c>
      <c r="AE5" s="376"/>
      <c r="AF5" s="376"/>
      <c r="AG5" s="376"/>
      <c r="AH5" s="376"/>
      <c r="AI5" s="376"/>
      <c r="AJ5" s="376"/>
      <c r="AK5" s="376"/>
      <c r="AL5" s="376"/>
      <c r="AM5" s="126" t="s">
        <v>66</v>
      </c>
      <c r="AN5" s="127"/>
      <c r="AO5" s="378">
        <f>H5</f>
        <v>0</v>
      </c>
      <c r="AP5" s="376"/>
      <c r="AQ5" s="376"/>
      <c r="AR5" s="376"/>
      <c r="AS5" s="376"/>
      <c r="AT5" s="376"/>
      <c r="AU5" s="376"/>
      <c r="AV5" s="376"/>
      <c r="AW5" s="376"/>
      <c r="AX5" s="66" t="s">
        <v>66</v>
      </c>
    </row>
    <row r="6" spans="2:50" ht="22.5" customHeight="1">
      <c r="B6" s="380"/>
      <c r="C6" s="15">
        <v>1</v>
      </c>
      <c r="D6" s="194"/>
      <c r="E6" s="163"/>
      <c r="F6" s="194"/>
      <c r="H6" s="72">
        <v>1</v>
      </c>
      <c r="I6" s="256">
        <f aca="true" t="shared" si="0" ref="I6:I23">IF($D6="","",$D6)</f>
      </c>
      <c r="J6" s="257"/>
      <c r="K6" s="257"/>
      <c r="L6" s="257"/>
      <c r="M6" s="257"/>
      <c r="N6" s="257"/>
      <c r="O6" s="246">
        <f>IF($E6=1,"(CAP)","")</f>
      </c>
      <c r="P6" s="401"/>
      <c r="Q6" s="73">
        <f>IF($F6="","",$F6)</f>
      </c>
      <c r="S6" s="7">
        <v>1</v>
      </c>
      <c r="T6" s="365">
        <f>IF($D6="","",$D6)</f>
      </c>
      <c r="U6" s="366"/>
      <c r="V6" s="366"/>
      <c r="W6" s="366"/>
      <c r="X6" s="366"/>
      <c r="Y6" s="366"/>
      <c r="Z6" s="359">
        <f>IF($E6=1,"(CAP)","")</f>
      </c>
      <c r="AA6" s="360"/>
      <c r="AB6" s="20">
        <f>IF($F6="","",$F6)</f>
      </c>
      <c r="AD6" s="7">
        <v>1</v>
      </c>
      <c r="AE6" s="403">
        <f>IF($D6="","",$D6)</f>
      </c>
      <c r="AF6" s="366"/>
      <c r="AG6" s="366"/>
      <c r="AH6" s="366"/>
      <c r="AI6" s="366"/>
      <c r="AJ6" s="366"/>
      <c r="AK6" s="359">
        <f>IF($E6=1,"(CAP)","")</f>
      </c>
      <c r="AL6" s="360"/>
      <c r="AM6" s="20">
        <f>IF($F6="","",$F6)</f>
      </c>
      <c r="AO6" s="7">
        <v>1</v>
      </c>
      <c r="AP6" s="403">
        <f>IF($D6="","",$D6)</f>
      </c>
      <c r="AQ6" s="366"/>
      <c r="AR6" s="366"/>
      <c r="AS6" s="366"/>
      <c r="AT6" s="366"/>
      <c r="AU6" s="366"/>
      <c r="AV6" s="359">
        <f>IF($E6=1,"(CAP)","")</f>
      </c>
      <c r="AW6" s="360"/>
      <c r="AX6" s="20">
        <f>IF($F6="","",$F6)</f>
      </c>
    </row>
    <row r="7" spans="2:50" ht="22.5" customHeight="1">
      <c r="B7" s="380"/>
      <c r="C7" s="16">
        <v>2</v>
      </c>
      <c r="D7" s="194"/>
      <c r="E7" s="164"/>
      <c r="F7" s="194"/>
      <c r="H7" s="81">
        <v>2</v>
      </c>
      <c r="I7" s="235">
        <f t="shared" si="0"/>
      </c>
      <c r="J7" s="236"/>
      <c r="K7" s="236"/>
      <c r="L7" s="236"/>
      <c r="M7" s="236"/>
      <c r="N7" s="236"/>
      <c r="O7" s="237">
        <f>IF($E7=1,"(CAP)","")</f>
      </c>
      <c r="P7" s="381"/>
      <c r="Q7" s="82">
        <f>IF($F7="","",$F7)</f>
      </c>
      <c r="S7" s="8">
        <v>2</v>
      </c>
      <c r="T7" s="361">
        <f>IF($D7="","",$D7)</f>
      </c>
      <c r="U7" s="362"/>
      <c r="V7" s="362"/>
      <c r="W7" s="362"/>
      <c r="X7" s="362"/>
      <c r="Y7" s="362"/>
      <c r="Z7" s="363">
        <f>IF($E7=1,"(CAP)","")</f>
      </c>
      <c r="AA7" s="364"/>
      <c r="AB7" s="9">
        <f>IF($F7="","",$F7)</f>
      </c>
      <c r="AD7" s="8">
        <v>2</v>
      </c>
      <c r="AE7" s="361">
        <f>IF($D7="","",$D7)</f>
      </c>
      <c r="AF7" s="362"/>
      <c r="AG7" s="362"/>
      <c r="AH7" s="362"/>
      <c r="AI7" s="362"/>
      <c r="AJ7" s="362"/>
      <c r="AK7" s="363">
        <f>IF($E7=1,"(CAP)","")</f>
      </c>
      <c r="AL7" s="364"/>
      <c r="AM7" s="9">
        <f>IF($F7="","",$F7)</f>
      </c>
      <c r="AO7" s="8">
        <v>2</v>
      </c>
      <c r="AP7" s="361">
        <f>IF($D7="","",$D7)</f>
      </c>
      <c r="AQ7" s="362"/>
      <c r="AR7" s="362"/>
      <c r="AS7" s="362"/>
      <c r="AT7" s="362"/>
      <c r="AU7" s="362"/>
      <c r="AV7" s="363">
        <f>IF($E7=1,"(CAP)","")</f>
      </c>
      <c r="AW7" s="364"/>
      <c r="AX7" s="9">
        <f>IF($F7="","",$F7)</f>
      </c>
    </row>
    <row r="8" spans="2:50" ht="22.5" customHeight="1">
      <c r="B8" s="380"/>
      <c r="C8" s="16">
        <v>3</v>
      </c>
      <c r="D8" s="193"/>
      <c r="E8" s="164"/>
      <c r="F8" s="193"/>
      <c r="H8" s="81">
        <v>3</v>
      </c>
      <c r="I8" s="235">
        <f t="shared" si="0"/>
      </c>
      <c r="J8" s="236"/>
      <c r="K8" s="236"/>
      <c r="L8" s="236"/>
      <c r="M8" s="236"/>
      <c r="N8" s="236"/>
      <c r="O8" s="237">
        <f aca="true" t="shared" si="1" ref="O8:O23">IF($E8=1,"(CAP)","")</f>
      </c>
      <c r="P8" s="381"/>
      <c r="Q8" s="82">
        <f aca="true" t="shared" si="2" ref="Q8:Q23">IF($F8="","",$F8)</f>
      </c>
      <c r="S8" s="8">
        <v>3</v>
      </c>
      <c r="T8" s="361">
        <f aca="true" t="shared" si="3" ref="T8:T23">IF($D8="","",$D8)</f>
      </c>
      <c r="U8" s="362"/>
      <c r="V8" s="362"/>
      <c r="W8" s="362"/>
      <c r="X8" s="362"/>
      <c r="Y8" s="362"/>
      <c r="Z8" s="363">
        <f aca="true" t="shared" si="4" ref="Z8:Z23">IF($E8=1,"(CAP)","")</f>
      </c>
      <c r="AA8" s="364"/>
      <c r="AB8" s="9">
        <f aca="true" t="shared" si="5" ref="AB8:AB23">IF($F8="","",$F8)</f>
      </c>
      <c r="AD8" s="8">
        <v>3</v>
      </c>
      <c r="AE8" s="361">
        <f aca="true" t="shared" si="6" ref="AE8:AE23">IF($D8="","",$D8)</f>
      </c>
      <c r="AF8" s="362"/>
      <c r="AG8" s="362"/>
      <c r="AH8" s="362"/>
      <c r="AI8" s="362"/>
      <c r="AJ8" s="362"/>
      <c r="AK8" s="363">
        <f aca="true" t="shared" si="7" ref="AK8:AK23">IF($E8=1,"(CAP)","")</f>
      </c>
      <c r="AL8" s="364"/>
      <c r="AM8" s="9">
        <f aca="true" t="shared" si="8" ref="AM8:AM23">IF($F8="","",$F8)</f>
      </c>
      <c r="AO8" s="8">
        <v>3</v>
      </c>
      <c r="AP8" s="361">
        <f aca="true" t="shared" si="9" ref="AP8:AP23">IF($D8="","",$D8)</f>
      </c>
      <c r="AQ8" s="362"/>
      <c r="AR8" s="362"/>
      <c r="AS8" s="362"/>
      <c r="AT8" s="362"/>
      <c r="AU8" s="362"/>
      <c r="AV8" s="363">
        <f aca="true" t="shared" si="10" ref="AV8:AV23">IF($E8=1,"(CAP)","")</f>
      </c>
      <c r="AW8" s="364"/>
      <c r="AX8" s="9">
        <f aca="true" t="shared" si="11" ref="AX8:AX23">IF($F8="","",$F8)</f>
      </c>
    </row>
    <row r="9" spans="2:50" ht="22.5" customHeight="1">
      <c r="B9" s="380"/>
      <c r="C9" s="16">
        <v>4</v>
      </c>
      <c r="D9" s="193"/>
      <c r="E9" s="164"/>
      <c r="F9" s="193"/>
      <c r="H9" s="81">
        <v>4</v>
      </c>
      <c r="I9" s="235">
        <f t="shared" si="0"/>
      </c>
      <c r="J9" s="236"/>
      <c r="K9" s="236"/>
      <c r="L9" s="236"/>
      <c r="M9" s="236"/>
      <c r="N9" s="236"/>
      <c r="O9" s="237">
        <f t="shared" si="1"/>
      </c>
      <c r="P9" s="381"/>
      <c r="Q9" s="82">
        <f t="shared" si="2"/>
      </c>
      <c r="S9" s="8">
        <v>4</v>
      </c>
      <c r="T9" s="361">
        <f t="shared" si="3"/>
      </c>
      <c r="U9" s="362"/>
      <c r="V9" s="362"/>
      <c r="W9" s="362"/>
      <c r="X9" s="362"/>
      <c r="Y9" s="362"/>
      <c r="Z9" s="363">
        <f t="shared" si="4"/>
      </c>
      <c r="AA9" s="364"/>
      <c r="AB9" s="9">
        <f t="shared" si="5"/>
      </c>
      <c r="AD9" s="8">
        <v>4</v>
      </c>
      <c r="AE9" s="361">
        <f t="shared" si="6"/>
      </c>
      <c r="AF9" s="362"/>
      <c r="AG9" s="362"/>
      <c r="AH9" s="362"/>
      <c r="AI9" s="362"/>
      <c r="AJ9" s="362"/>
      <c r="AK9" s="363">
        <f t="shared" si="7"/>
      </c>
      <c r="AL9" s="364"/>
      <c r="AM9" s="9">
        <f t="shared" si="8"/>
      </c>
      <c r="AO9" s="8">
        <v>4</v>
      </c>
      <c r="AP9" s="361">
        <f t="shared" si="9"/>
      </c>
      <c r="AQ9" s="362"/>
      <c r="AR9" s="362"/>
      <c r="AS9" s="362"/>
      <c r="AT9" s="362"/>
      <c r="AU9" s="362"/>
      <c r="AV9" s="363">
        <f t="shared" si="10"/>
      </c>
      <c r="AW9" s="364"/>
      <c r="AX9" s="9">
        <f t="shared" si="11"/>
      </c>
    </row>
    <row r="10" spans="2:50" ht="22.5" customHeight="1">
      <c r="B10" s="380"/>
      <c r="C10" s="16">
        <v>5</v>
      </c>
      <c r="D10" s="196"/>
      <c r="E10" s="164"/>
      <c r="F10" s="196"/>
      <c r="H10" s="81">
        <v>5</v>
      </c>
      <c r="I10" s="235">
        <f t="shared" si="0"/>
      </c>
      <c r="J10" s="236"/>
      <c r="K10" s="236"/>
      <c r="L10" s="236"/>
      <c r="M10" s="236"/>
      <c r="N10" s="236"/>
      <c r="O10" s="237">
        <f t="shared" si="1"/>
      </c>
      <c r="P10" s="381"/>
      <c r="Q10" s="82">
        <f t="shared" si="2"/>
      </c>
      <c r="S10" s="8">
        <v>5</v>
      </c>
      <c r="T10" s="361">
        <f t="shared" si="3"/>
      </c>
      <c r="U10" s="362"/>
      <c r="V10" s="362"/>
      <c r="W10" s="362"/>
      <c r="X10" s="362"/>
      <c r="Y10" s="362"/>
      <c r="Z10" s="363">
        <f t="shared" si="4"/>
      </c>
      <c r="AA10" s="364"/>
      <c r="AB10" s="9">
        <f t="shared" si="5"/>
      </c>
      <c r="AD10" s="8">
        <v>5</v>
      </c>
      <c r="AE10" s="361">
        <f t="shared" si="6"/>
      </c>
      <c r="AF10" s="362"/>
      <c r="AG10" s="362"/>
      <c r="AH10" s="362"/>
      <c r="AI10" s="362"/>
      <c r="AJ10" s="362"/>
      <c r="AK10" s="363">
        <f t="shared" si="7"/>
      </c>
      <c r="AL10" s="364"/>
      <c r="AM10" s="9">
        <f t="shared" si="8"/>
      </c>
      <c r="AO10" s="8">
        <v>5</v>
      </c>
      <c r="AP10" s="361">
        <f t="shared" si="9"/>
      </c>
      <c r="AQ10" s="362"/>
      <c r="AR10" s="362"/>
      <c r="AS10" s="362"/>
      <c r="AT10" s="362"/>
      <c r="AU10" s="362"/>
      <c r="AV10" s="363">
        <f t="shared" si="10"/>
      </c>
      <c r="AW10" s="364"/>
      <c r="AX10" s="9">
        <f t="shared" si="11"/>
      </c>
    </row>
    <row r="11" spans="2:50" ht="22.5" customHeight="1">
      <c r="B11" s="380"/>
      <c r="C11" s="16">
        <v>6</v>
      </c>
      <c r="D11" s="196"/>
      <c r="E11" s="164"/>
      <c r="F11" s="196"/>
      <c r="H11" s="81">
        <v>6</v>
      </c>
      <c r="I11" s="235">
        <f t="shared" si="0"/>
      </c>
      <c r="J11" s="236"/>
      <c r="K11" s="236"/>
      <c r="L11" s="236"/>
      <c r="M11" s="236"/>
      <c r="N11" s="236"/>
      <c r="O11" s="237">
        <f t="shared" si="1"/>
      </c>
      <c r="P11" s="381"/>
      <c r="Q11" s="82">
        <f t="shared" si="2"/>
      </c>
      <c r="S11" s="8">
        <v>6</v>
      </c>
      <c r="T11" s="361">
        <f t="shared" si="3"/>
      </c>
      <c r="U11" s="362"/>
      <c r="V11" s="362"/>
      <c r="W11" s="362"/>
      <c r="X11" s="362"/>
      <c r="Y11" s="362"/>
      <c r="Z11" s="363">
        <f t="shared" si="4"/>
      </c>
      <c r="AA11" s="364"/>
      <c r="AB11" s="9">
        <f t="shared" si="5"/>
      </c>
      <c r="AD11" s="8">
        <v>6</v>
      </c>
      <c r="AE11" s="361">
        <f t="shared" si="6"/>
      </c>
      <c r="AF11" s="362"/>
      <c r="AG11" s="362"/>
      <c r="AH11" s="362"/>
      <c r="AI11" s="362"/>
      <c r="AJ11" s="362"/>
      <c r="AK11" s="363">
        <f t="shared" si="7"/>
      </c>
      <c r="AL11" s="364"/>
      <c r="AM11" s="9">
        <f t="shared" si="8"/>
      </c>
      <c r="AO11" s="8">
        <v>6</v>
      </c>
      <c r="AP11" s="361">
        <f t="shared" si="9"/>
      </c>
      <c r="AQ11" s="362"/>
      <c r="AR11" s="362"/>
      <c r="AS11" s="362"/>
      <c r="AT11" s="362"/>
      <c r="AU11" s="362"/>
      <c r="AV11" s="363">
        <f t="shared" si="10"/>
      </c>
      <c r="AW11" s="364"/>
      <c r="AX11" s="9">
        <f t="shared" si="11"/>
      </c>
    </row>
    <row r="12" spans="2:50" ht="22.5" customHeight="1">
      <c r="B12" s="400" t="s">
        <v>84</v>
      </c>
      <c r="C12" s="16">
        <v>7</v>
      </c>
      <c r="D12" s="196"/>
      <c r="E12" s="164"/>
      <c r="F12" s="196"/>
      <c r="H12" s="81">
        <v>7</v>
      </c>
      <c r="I12" s="235">
        <f t="shared" si="0"/>
      </c>
      <c r="J12" s="236"/>
      <c r="K12" s="236"/>
      <c r="L12" s="236"/>
      <c r="M12" s="236"/>
      <c r="N12" s="236"/>
      <c r="O12" s="237">
        <f t="shared" si="1"/>
      </c>
      <c r="P12" s="381"/>
      <c r="Q12" s="82">
        <f t="shared" si="2"/>
      </c>
      <c r="R12" s="21"/>
      <c r="S12" s="8">
        <v>7</v>
      </c>
      <c r="T12" s="361">
        <f t="shared" si="3"/>
      </c>
      <c r="U12" s="362"/>
      <c r="V12" s="362"/>
      <c r="W12" s="362"/>
      <c r="X12" s="362"/>
      <c r="Y12" s="362"/>
      <c r="Z12" s="363">
        <f t="shared" si="4"/>
      </c>
      <c r="AA12" s="364"/>
      <c r="AB12" s="9">
        <f t="shared" si="5"/>
      </c>
      <c r="AD12" s="8">
        <v>7</v>
      </c>
      <c r="AE12" s="361">
        <f t="shared" si="6"/>
      </c>
      <c r="AF12" s="362"/>
      <c r="AG12" s="362"/>
      <c r="AH12" s="362"/>
      <c r="AI12" s="362"/>
      <c r="AJ12" s="362"/>
      <c r="AK12" s="363">
        <f t="shared" si="7"/>
      </c>
      <c r="AL12" s="364"/>
      <c r="AM12" s="9">
        <f t="shared" si="8"/>
      </c>
      <c r="AO12" s="8">
        <v>7</v>
      </c>
      <c r="AP12" s="361">
        <f t="shared" si="9"/>
      </c>
      <c r="AQ12" s="362"/>
      <c r="AR12" s="362"/>
      <c r="AS12" s="362"/>
      <c r="AT12" s="362"/>
      <c r="AU12" s="362"/>
      <c r="AV12" s="363">
        <f t="shared" si="10"/>
      </c>
      <c r="AW12" s="364"/>
      <c r="AX12" s="9">
        <f t="shared" si="11"/>
      </c>
    </row>
    <row r="13" spans="2:50" ht="22.5" customHeight="1">
      <c r="B13" s="400"/>
      <c r="C13" s="16">
        <v>8</v>
      </c>
      <c r="D13" s="196"/>
      <c r="E13" s="164"/>
      <c r="F13" s="196"/>
      <c r="H13" s="81">
        <v>8</v>
      </c>
      <c r="I13" s="235">
        <f t="shared" si="0"/>
      </c>
      <c r="J13" s="236"/>
      <c r="K13" s="236"/>
      <c r="L13" s="236"/>
      <c r="M13" s="236"/>
      <c r="N13" s="236"/>
      <c r="O13" s="237">
        <f t="shared" si="1"/>
      </c>
      <c r="P13" s="381"/>
      <c r="Q13" s="82">
        <f t="shared" si="2"/>
      </c>
      <c r="R13" s="21"/>
      <c r="S13" s="8">
        <v>8</v>
      </c>
      <c r="T13" s="361">
        <f t="shared" si="3"/>
      </c>
      <c r="U13" s="362"/>
      <c r="V13" s="362"/>
      <c r="W13" s="362"/>
      <c r="X13" s="362"/>
      <c r="Y13" s="362"/>
      <c r="Z13" s="363">
        <f t="shared" si="4"/>
      </c>
      <c r="AA13" s="364"/>
      <c r="AB13" s="9">
        <f t="shared" si="5"/>
      </c>
      <c r="AD13" s="8">
        <v>8</v>
      </c>
      <c r="AE13" s="361">
        <f t="shared" si="6"/>
      </c>
      <c r="AF13" s="362"/>
      <c r="AG13" s="362"/>
      <c r="AH13" s="362"/>
      <c r="AI13" s="362"/>
      <c r="AJ13" s="362"/>
      <c r="AK13" s="363">
        <f t="shared" si="7"/>
      </c>
      <c r="AL13" s="364"/>
      <c r="AM13" s="9">
        <f t="shared" si="8"/>
      </c>
      <c r="AO13" s="8">
        <v>8</v>
      </c>
      <c r="AP13" s="361">
        <f t="shared" si="9"/>
      </c>
      <c r="AQ13" s="362"/>
      <c r="AR13" s="362"/>
      <c r="AS13" s="362"/>
      <c r="AT13" s="362"/>
      <c r="AU13" s="362"/>
      <c r="AV13" s="363">
        <f t="shared" si="10"/>
      </c>
      <c r="AW13" s="364"/>
      <c r="AX13" s="9">
        <f t="shared" si="11"/>
      </c>
    </row>
    <row r="14" spans="2:50" ht="22.5" customHeight="1">
      <c r="B14" s="400"/>
      <c r="C14" s="16">
        <v>9</v>
      </c>
      <c r="D14" s="196"/>
      <c r="E14" s="164"/>
      <c r="F14" s="196"/>
      <c r="H14" s="81">
        <v>9</v>
      </c>
      <c r="I14" s="235">
        <f t="shared" si="0"/>
      </c>
      <c r="J14" s="236"/>
      <c r="K14" s="236"/>
      <c r="L14" s="236"/>
      <c r="M14" s="236"/>
      <c r="N14" s="236"/>
      <c r="O14" s="237">
        <f t="shared" si="1"/>
      </c>
      <c r="P14" s="381"/>
      <c r="Q14" s="82">
        <f t="shared" si="2"/>
      </c>
      <c r="R14" s="198" t="s">
        <v>97</v>
      </c>
      <c r="S14" s="8">
        <v>9</v>
      </c>
      <c r="T14" s="361">
        <f t="shared" si="3"/>
      </c>
      <c r="U14" s="362"/>
      <c r="V14" s="362"/>
      <c r="W14" s="362"/>
      <c r="X14" s="362"/>
      <c r="Y14" s="362"/>
      <c r="Z14" s="363">
        <f t="shared" si="4"/>
      </c>
      <c r="AA14" s="364"/>
      <c r="AB14" s="9">
        <f t="shared" si="5"/>
      </c>
      <c r="AD14" s="8">
        <v>9</v>
      </c>
      <c r="AE14" s="361">
        <f t="shared" si="6"/>
      </c>
      <c r="AF14" s="362"/>
      <c r="AG14" s="362"/>
      <c r="AH14" s="362"/>
      <c r="AI14" s="362"/>
      <c r="AJ14" s="362"/>
      <c r="AK14" s="363">
        <f t="shared" si="7"/>
      </c>
      <c r="AL14" s="364"/>
      <c r="AM14" s="9">
        <f t="shared" si="8"/>
      </c>
      <c r="AO14" s="8">
        <v>9</v>
      </c>
      <c r="AP14" s="361">
        <f t="shared" si="9"/>
      </c>
      <c r="AQ14" s="362"/>
      <c r="AR14" s="362"/>
      <c r="AS14" s="362"/>
      <c r="AT14" s="362"/>
      <c r="AU14" s="362"/>
      <c r="AV14" s="363">
        <f t="shared" si="10"/>
      </c>
      <c r="AW14" s="364"/>
      <c r="AX14" s="9">
        <f t="shared" si="11"/>
      </c>
    </row>
    <row r="15" spans="2:50" ht="22.5" customHeight="1">
      <c r="B15" s="400"/>
      <c r="C15" s="16">
        <v>10</v>
      </c>
      <c r="D15" s="196"/>
      <c r="E15" s="164"/>
      <c r="F15" s="196"/>
      <c r="H15" s="81">
        <v>10</v>
      </c>
      <c r="I15" s="235">
        <f t="shared" si="0"/>
      </c>
      <c r="J15" s="236"/>
      <c r="K15" s="236"/>
      <c r="L15" s="236"/>
      <c r="M15" s="236"/>
      <c r="N15" s="236"/>
      <c r="O15" s="237">
        <f t="shared" si="1"/>
      </c>
      <c r="P15" s="381"/>
      <c r="Q15" s="82">
        <f t="shared" si="2"/>
      </c>
      <c r="S15" s="8">
        <v>10</v>
      </c>
      <c r="T15" s="361">
        <f t="shared" si="3"/>
      </c>
      <c r="U15" s="362"/>
      <c r="V15" s="362"/>
      <c r="W15" s="362"/>
      <c r="X15" s="362"/>
      <c r="Y15" s="362"/>
      <c r="Z15" s="363">
        <f t="shared" si="4"/>
      </c>
      <c r="AA15" s="364"/>
      <c r="AB15" s="9">
        <f t="shared" si="5"/>
      </c>
      <c r="AD15" s="8">
        <v>10</v>
      </c>
      <c r="AE15" s="361">
        <f t="shared" si="6"/>
      </c>
      <c r="AF15" s="362"/>
      <c r="AG15" s="362"/>
      <c r="AH15" s="362"/>
      <c r="AI15" s="362"/>
      <c r="AJ15" s="362"/>
      <c r="AK15" s="363">
        <f t="shared" si="7"/>
      </c>
      <c r="AL15" s="364"/>
      <c r="AM15" s="9">
        <f t="shared" si="8"/>
      </c>
      <c r="AO15" s="8">
        <v>10</v>
      </c>
      <c r="AP15" s="361">
        <f t="shared" si="9"/>
      </c>
      <c r="AQ15" s="362"/>
      <c r="AR15" s="362"/>
      <c r="AS15" s="362"/>
      <c r="AT15" s="362"/>
      <c r="AU15" s="362"/>
      <c r="AV15" s="363">
        <f t="shared" si="10"/>
      </c>
      <c r="AW15" s="364"/>
      <c r="AX15" s="9">
        <f t="shared" si="11"/>
      </c>
    </row>
    <row r="16" spans="2:50" ht="22.5" customHeight="1">
      <c r="B16" s="400"/>
      <c r="C16" s="16">
        <v>11</v>
      </c>
      <c r="D16" s="196"/>
      <c r="E16" s="164"/>
      <c r="F16" s="196"/>
      <c r="H16" s="81">
        <v>11</v>
      </c>
      <c r="I16" s="235">
        <f t="shared" si="0"/>
      </c>
      <c r="J16" s="236"/>
      <c r="K16" s="236"/>
      <c r="L16" s="236"/>
      <c r="M16" s="236"/>
      <c r="N16" s="236"/>
      <c r="O16" s="237">
        <f t="shared" si="1"/>
      </c>
      <c r="P16" s="381"/>
      <c r="Q16" s="82">
        <f t="shared" si="2"/>
      </c>
      <c r="S16" s="8">
        <v>11</v>
      </c>
      <c r="T16" s="361">
        <f t="shared" si="3"/>
      </c>
      <c r="U16" s="362"/>
      <c r="V16" s="362"/>
      <c r="W16" s="362"/>
      <c r="X16" s="362"/>
      <c r="Y16" s="362"/>
      <c r="Z16" s="363">
        <f t="shared" si="4"/>
      </c>
      <c r="AA16" s="364"/>
      <c r="AB16" s="9">
        <f t="shared" si="5"/>
      </c>
      <c r="AD16" s="8">
        <v>11</v>
      </c>
      <c r="AE16" s="361">
        <f t="shared" si="6"/>
      </c>
      <c r="AF16" s="362"/>
      <c r="AG16" s="362"/>
      <c r="AH16" s="362"/>
      <c r="AI16" s="362"/>
      <c r="AJ16" s="362"/>
      <c r="AK16" s="363">
        <f t="shared" si="7"/>
      </c>
      <c r="AL16" s="364"/>
      <c r="AM16" s="9">
        <f t="shared" si="8"/>
      </c>
      <c r="AO16" s="8">
        <v>11</v>
      </c>
      <c r="AP16" s="361">
        <f t="shared" si="9"/>
      </c>
      <c r="AQ16" s="362"/>
      <c r="AR16" s="362"/>
      <c r="AS16" s="362"/>
      <c r="AT16" s="362"/>
      <c r="AU16" s="362"/>
      <c r="AV16" s="363">
        <f t="shared" si="10"/>
      </c>
      <c r="AW16" s="364"/>
      <c r="AX16" s="9">
        <f t="shared" si="11"/>
      </c>
    </row>
    <row r="17" spans="2:50" ht="22.5" customHeight="1">
      <c r="B17" s="400"/>
      <c r="C17" s="16">
        <v>12</v>
      </c>
      <c r="D17" s="196"/>
      <c r="E17" s="164"/>
      <c r="F17" s="196"/>
      <c r="H17" s="81">
        <v>12</v>
      </c>
      <c r="I17" s="235">
        <f t="shared" si="0"/>
      </c>
      <c r="J17" s="236"/>
      <c r="K17" s="236"/>
      <c r="L17" s="236"/>
      <c r="M17" s="236"/>
      <c r="N17" s="236"/>
      <c r="O17" s="237">
        <f t="shared" si="1"/>
      </c>
      <c r="P17" s="381"/>
      <c r="Q17" s="82">
        <f t="shared" si="2"/>
      </c>
      <c r="S17" s="8">
        <v>12</v>
      </c>
      <c r="T17" s="361">
        <f t="shared" si="3"/>
      </c>
      <c r="U17" s="362"/>
      <c r="V17" s="362"/>
      <c r="W17" s="362"/>
      <c r="X17" s="362"/>
      <c r="Y17" s="362"/>
      <c r="Z17" s="363">
        <f t="shared" si="4"/>
      </c>
      <c r="AA17" s="364"/>
      <c r="AB17" s="9">
        <f t="shared" si="5"/>
      </c>
      <c r="AD17" s="8">
        <v>12</v>
      </c>
      <c r="AE17" s="361">
        <f t="shared" si="6"/>
      </c>
      <c r="AF17" s="362"/>
      <c r="AG17" s="362"/>
      <c r="AH17" s="362"/>
      <c r="AI17" s="362"/>
      <c r="AJ17" s="362"/>
      <c r="AK17" s="363">
        <f t="shared" si="7"/>
      </c>
      <c r="AL17" s="364"/>
      <c r="AM17" s="9">
        <f t="shared" si="8"/>
      </c>
      <c r="AO17" s="8">
        <v>12</v>
      </c>
      <c r="AP17" s="361">
        <f t="shared" si="9"/>
      </c>
      <c r="AQ17" s="362"/>
      <c r="AR17" s="362"/>
      <c r="AS17" s="362"/>
      <c r="AT17" s="362"/>
      <c r="AU17" s="362"/>
      <c r="AV17" s="363">
        <f t="shared" si="10"/>
      </c>
      <c r="AW17" s="364"/>
      <c r="AX17" s="9">
        <f t="shared" si="11"/>
      </c>
    </row>
    <row r="18" spans="2:50" ht="22.5" customHeight="1">
      <c r="B18" s="400"/>
      <c r="C18" s="16">
        <v>13</v>
      </c>
      <c r="D18" s="197"/>
      <c r="E18" s="164"/>
      <c r="F18" s="196"/>
      <c r="H18" s="85">
        <v>13</v>
      </c>
      <c r="I18" s="235">
        <f t="shared" si="0"/>
      </c>
      <c r="J18" s="236"/>
      <c r="K18" s="236"/>
      <c r="L18" s="236"/>
      <c r="M18" s="236"/>
      <c r="N18" s="236"/>
      <c r="O18" s="237">
        <f t="shared" si="1"/>
      </c>
      <c r="P18" s="381"/>
      <c r="Q18" s="82">
        <f t="shared" si="2"/>
      </c>
      <c r="S18" s="8">
        <v>13</v>
      </c>
      <c r="T18" s="386">
        <f t="shared" si="3"/>
      </c>
      <c r="U18" s="387"/>
      <c r="V18" s="387"/>
      <c r="W18" s="387"/>
      <c r="X18" s="387"/>
      <c r="Y18" s="387"/>
      <c r="Z18" s="393">
        <f t="shared" si="4"/>
      </c>
      <c r="AA18" s="394"/>
      <c r="AB18" s="9">
        <f t="shared" si="5"/>
      </c>
      <c r="AD18" s="8">
        <v>13</v>
      </c>
      <c r="AE18" s="386">
        <f t="shared" si="6"/>
      </c>
      <c r="AF18" s="387"/>
      <c r="AG18" s="387"/>
      <c r="AH18" s="387"/>
      <c r="AI18" s="387"/>
      <c r="AJ18" s="387"/>
      <c r="AK18" s="393">
        <f t="shared" si="7"/>
      </c>
      <c r="AL18" s="394"/>
      <c r="AM18" s="9">
        <f t="shared" si="8"/>
      </c>
      <c r="AO18" s="8">
        <v>13</v>
      </c>
      <c r="AP18" s="386">
        <f t="shared" si="9"/>
      </c>
      <c r="AQ18" s="387"/>
      <c r="AR18" s="387"/>
      <c r="AS18" s="387"/>
      <c r="AT18" s="387"/>
      <c r="AU18" s="387"/>
      <c r="AV18" s="393">
        <f t="shared" si="10"/>
      </c>
      <c r="AW18" s="394"/>
      <c r="AX18" s="9">
        <f t="shared" si="11"/>
      </c>
    </row>
    <row r="19" spans="2:50" ht="22.5" customHeight="1">
      <c r="B19" s="400"/>
      <c r="C19" s="16">
        <v>14</v>
      </c>
      <c r="D19" s="197"/>
      <c r="E19" s="164"/>
      <c r="F19" s="193"/>
      <c r="H19" s="85">
        <v>14</v>
      </c>
      <c r="I19" s="258">
        <f t="shared" si="0"/>
      </c>
      <c r="J19" s="259"/>
      <c r="K19" s="259"/>
      <c r="L19" s="259"/>
      <c r="M19" s="259"/>
      <c r="N19" s="259"/>
      <c r="O19" s="260">
        <f t="shared" si="1"/>
      </c>
      <c r="P19" s="397"/>
      <c r="Q19" s="159">
        <f t="shared" si="2"/>
      </c>
      <c r="S19" s="8">
        <v>14</v>
      </c>
      <c r="T19" s="386">
        <f t="shared" si="3"/>
      </c>
      <c r="U19" s="387"/>
      <c r="V19" s="387"/>
      <c r="W19" s="387"/>
      <c r="X19" s="387"/>
      <c r="Y19" s="387"/>
      <c r="Z19" s="393">
        <f t="shared" si="4"/>
      </c>
      <c r="AA19" s="394"/>
      <c r="AB19" s="9">
        <f t="shared" si="5"/>
      </c>
      <c r="AD19" s="172">
        <v>14</v>
      </c>
      <c r="AE19" s="386">
        <f t="shared" si="6"/>
      </c>
      <c r="AF19" s="387"/>
      <c r="AG19" s="387"/>
      <c r="AH19" s="387"/>
      <c r="AI19" s="387"/>
      <c r="AJ19" s="387"/>
      <c r="AK19" s="393">
        <f t="shared" si="7"/>
      </c>
      <c r="AL19" s="394"/>
      <c r="AM19" s="9">
        <f t="shared" si="8"/>
      </c>
      <c r="AO19" s="172">
        <v>14</v>
      </c>
      <c r="AP19" s="386">
        <f t="shared" si="9"/>
      </c>
      <c r="AQ19" s="387"/>
      <c r="AR19" s="387"/>
      <c r="AS19" s="387"/>
      <c r="AT19" s="387"/>
      <c r="AU19" s="387"/>
      <c r="AV19" s="393">
        <f t="shared" si="10"/>
      </c>
      <c r="AW19" s="394"/>
      <c r="AX19" s="9">
        <f t="shared" si="11"/>
      </c>
    </row>
    <row r="20" spans="2:50" ht="22.5" customHeight="1">
      <c r="B20" s="400"/>
      <c r="C20" s="16">
        <v>15</v>
      </c>
      <c r="D20" s="197"/>
      <c r="E20" s="165"/>
      <c r="F20" s="193"/>
      <c r="H20" s="81">
        <v>15</v>
      </c>
      <c r="I20" s="259">
        <f t="shared" si="0"/>
      </c>
      <c r="J20" s="259"/>
      <c r="K20" s="259"/>
      <c r="L20" s="259"/>
      <c r="M20" s="259"/>
      <c r="N20" s="259"/>
      <c r="O20" s="260">
        <f t="shared" si="1"/>
      </c>
      <c r="P20" s="397"/>
      <c r="Q20" s="82">
        <f t="shared" si="2"/>
      </c>
      <c r="S20" s="8">
        <v>15</v>
      </c>
      <c r="T20" s="361">
        <f t="shared" si="3"/>
      </c>
      <c r="U20" s="362"/>
      <c r="V20" s="362"/>
      <c r="W20" s="362"/>
      <c r="X20" s="362"/>
      <c r="Y20" s="362"/>
      <c r="Z20" s="363">
        <f t="shared" si="4"/>
      </c>
      <c r="AA20" s="364"/>
      <c r="AB20" s="9">
        <f t="shared" si="5"/>
      </c>
      <c r="AD20" s="172">
        <v>15</v>
      </c>
      <c r="AE20" s="361">
        <f t="shared" si="6"/>
      </c>
      <c r="AF20" s="362"/>
      <c r="AG20" s="362"/>
      <c r="AH20" s="362"/>
      <c r="AI20" s="362"/>
      <c r="AJ20" s="362"/>
      <c r="AK20" s="363">
        <f t="shared" si="7"/>
      </c>
      <c r="AL20" s="364"/>
      <c r="AM20" s="9">
        <f t="shared" si="8"/>
      </c>
      <c r="AO20" s="172">
        <v>15</v>
      </c>
      <c r="AP20" s="361">
        <f t="shared" si="9"/>
      </c>
      <c r="AQ20" s="362"/>
      <c r="AR20" s="362"/>
      <c r="AS20" s="362"/>
      <c r="AT20" s="362"/>
      <c r="AU20" s="362"/>
      <c r="AV20" s="363">
        <f t="shared" si="10"/>
      </c>
      <c r="AW20" s="364"/>
      <c r="AX20" s="9">
        <f t="shared" si="11"/>
      </c>
    </row>
    <row r="21" spans="2:50" ht="22.5" customHeight="1">
      <c r="B21" s="151"/>
      <c r="C21" s="16">
        <v>16</v>
      </c>
      <c r="D21" s="193"/>
      <c r="E21" s="166"/>
      <c r="F21" s="193"/>
      <c r="H21" s="81">
        <v>16</v>
      </c>
      <c r="I21" s="259">
        <f t="shared" si="0"/>
      </c>
      <c r="J21" s="259"/>
      <c r="K21" s="259"/>
      <c r="L21" s="259"/>
      <c r="M21" s="259"/>
      <c r="N21" s="259"/>
      <c r="O21" s="260">
        <f t="shared" si="1"/>
      </c>
      <c r="P21" s="397"/>
      <c r="Q21" s="82">
        <f t="shared" si="2"/>
      </c>
      <c r="S21" s="8">
        <v>16</v>
      </c>
      <c r="T21" s="406">
        <f t="shared" si="3"/>
      </c>
      <c r="U21" s="407"/>
      <c r="V21" s="407"/>
      <c r="W21" s="407"/>
      <c r="X21" s="407"/>
      <c r="Y21" s="407"/>
      <c r="Z21" s="408">
        <f t="shared" si="4"/>
      </c>
      <c r="AA21" s="409"/>
      <c r="AB21" s="9">
        <f t="shared" si="5"/>
      </c>
      <c r="AD21" s="8">
        <v>16</v>
      </c>
      <c r="AE21" s="406">
        <f t="shared" si="6"/>
      </c>
      <c r="AF21" s="407"/>
      <c r="AG21" s="407"/>
      <c r="AH21" s="407"/>
      <c r="AI21" s="407"/>
      <c r="AJ21" s="407"/>
      <c r="AK21" s="408">
        <f t="shared" si="7"/>
      </c>
      <c r="AL21" s="409"/>
      <c r="AM21" s="9">
        <f t="shared" si="8"/>
      </c>
      <c r="AO21" s="8">
        <v>16</v>
      </c>
      <c r="AP21" s="406">
        <f t="shared" si="9"/>
      </c>
      <c r="AQ21" s="407"/>
      <c r="AR21" s="407"/>
      <c r="AS21" s="407"/>
      <c r="AT21" s="407"/>
      <c r="AU21" s="407"/>
      <c r="AV21" s="408">
        <f t="shared" si="10"/>
      </c>
      <c r="AW21" s="409"/>
      <c r="AX21" s="9">
        <f t="shared" si="11"/>
      </c>
    </row>
    <row r="22" spans="2:50" ht="22.5" customHeight="1">
      <c r="B22" s="151"/>
      <c r="C22" s="16">
        <v>17</v>
      </c>
      <c r="D22" s="157"/>
      <c r="E22" s="166"/>
      <c r="F22" s="161"/>
      <c r="H22" s="81">
        <v>17</v>
      </c>
      <c r="I22" s="259">
        <f t="shared" si="0"/>
      </c>
      <c r="J22" s="259"/>
      <c r="K22" s="259"/>
      <c r="L22" s="259"/>
      <c r="M22" s="259"/>
      <c r="N22" s="259"/>
      <c r="O22" s="260">
        <f t="shared" si="1"/>
      </c>
      <c r="P22" s="397"/>
      <c r="Q22" s="82">
        <f t="shared" si="2"/>
      </c>
      <c r="S22" s="8">
        <v>17</v>
      </c>
      <c r="T22" s="361">
        <f t="shared" si="3"/>
      </c>
      <c r="U22" s="362"/>
      <c r="V22" s="362"/>
      <c r="W22" s="362"/>
      <c r="X22" s="362"/>
      <c r="Y22" s="362"/>
      <c r="Z22" s="363">
        <f t="shared" si="4"/>
      </c>
      <c r="AA22" s="364"/>
      <c r="AB22" s="9">
        <f t="shared" si="5"/>
      </c>
      <c r="AD22" s="8">
        <v>17</v>
      </c>
      <c r="AE22" s="361">
        <f t="shared" si="6"/>
      </c>
      <c r="AF22" s="362"/>
      <c r="AG22" s="362"/>
      <c r="AH22" s="362"/>
      <c r="AI22" s="362"/>
      <c r="AJ22" s="362"/>
      <c r="AK22" s="363">
        <f t="shared" si="7"/>
      </c>
      <c r="AL22" s="364"/>
      <c r="AM22" s="9">
        <f t="shared" si="8"/>
      </c>
      <c r="AO22" s="8">
        <v>17</v>
      </c>
      <c r="AP22" s="361">
        <f t="shared" si="9"/>
      </c>
      <c r="AQ22" s="362"/>
      <c r="AR22" s="362"/>
      <c r="AS22" s="362"/>
      <c r="AT22" s="362"/>
      <c r="AU22" s="362"/>
      <c r="AV22" s="363">
        <f t="shared" si="10"/>
      </c>
      <c r="AW22" s="364"/>
      <c r="AX22" s="9">
        <f t="shared" si="11"/>
      </c>
    </row>
    <row r="23" spans="2:50" ht="22.5" customHeight="1" thickBot="1">
      <c r="B23" s="155"/>
      <c r="C23" s="17">
        <v>18</v>
      </c>
      <c r="D23" s="158"/>
      <c r="E23" s="167"/>
      <c r="F23" s="162"/>
      <c r="H23" s="89">
        <v>18</v>
      </c>
      <c r="I23" s="402">
        <f t="shared" si="0"/>
      </c>
      <c r="J23" s="402"/>
      <c r="K23" s="402"/>
      <c r="L23" s="402"/>
      <c r="M23" s="402"/>
      <c r="N23" s="402"/>
      <c r="O23" s="410">
        <f t="shared" si="1"/>
      </c>
      <c r="P23" s="411"/>
      <c r="Q23" s="82">
        <f t="shared" si="2"/>
      </c>
      <c r="S23" s="169">
        <v>18</v>
      </c>
      <c r="T23" s="390">
        <f t="shared" si="3"/>
      </c>
      <c r="U23" s="391"/>
      <c r="V23" s="391"/>
      <c r="W23" s="391"/>
      <c r="X23" s="391"/>
      <c r="Y23" s="391"/>
      <c r="Z23" s="388">
        <f t="shared" si="4"/>
      </c>
      <c r="AA23" s="389"/>
      <c r="AB23" s="171">
        <f t="shared" si="5"/>
      </c>
      <c r="AD23" s="169">
        <v>18</v>
      </c>
      <c r="AE23" s="390">
        <f t="shared" si="6"/>
      </c>
      <c r="AF23" s="391"/>
      <c r="AG23" s="391"/>
      <c r="AH23" s="391"/>
      <c r="AI23" s="391"/>
      <c r="AJ23" s="391"/>
      <c r="AK23" s="388">
        <f t="shared" si="7"/>
      </c>
      <c r="AL23" s="389"/>
      <c r="AM23" s="171">
        <f t="shared" si="8"/>
      </c>
      <c r="AO23" s="169">
        <v>18</v>
      </c>
      <c r="AP23" s="390">
        <f t="shared" si="9"/>
      </c>
      <c r="AQ23" s="391"/>
      <c r="AR23" s="391"/>
      <c r="AS23" s="391"/>
      <c r="AT23" s="391"/>
      <c r="AU23" s="391"/>
      <c r="AV23" s="388">
        <f t="shared" si="10"/>
      </c>
      <c r="AW23" s="389"/>
      <c r="AX23" s="171">
        <f t="shared" si="11"/>
      </c>
    </row>
    <row r="24" spans="2:52" ht="25.5" customHeight="1">
      <c r="B24" s="398" t="s">
        <v>21</v>
      </c>
      <c r="C24" s="399"/>
      <c r="D24" s="156"/>
      <c r="E24" s="13"/>
      <c r="F24" s="14"/>
      <c r="G24" s="10" t="s">
        <v>18</v>
      </c>
      <c r="H24" s="285" t="s">
        <v>67</v>
      </c>
      <c r="I24" s="286"/>
      <c r="J24" s="286"/>
      <c r="K24" s="278">
        <f>IF($D24="","",$D24)</f>
      </c>
      <c r="L24" s="278"/>
      <c r="M24" s="278"/>
      <c r="N24" s="278"/>
      <c r="O24" s="278"/>
      <c r="P24" s="279"/>
      <c r="Q24" s="168" t="s">
        <v>68</v>
      </c>
      <c r="R24" s="5" t="s">
        <v>18</v>
      </c>
      <c r="S24" s="382" t="s">
        <v>14</v>
      </c>
      <c r="T24" s="383"/>
      <c r="U24" s="383"/>
      <c r="V24" s="384">
        <f>IF($D24="","",$D24)</f>
      </c>
      <c r="W24" s="384"/>
      <c r="X24" s="384"/>
      <c r="Y24" s="384"/>
      <c r="Z24" s="384"/>
      <c r="AA24" s="385"/>
      <c r="AB24" s="170" t="s">
        <v>47</v>
      </c>
      <c r="AC24" s="10" t="s">
        <v>18</v>
      </c>
      <c r="AD24" s="382" t="s">
        <v>14</v>
      </c>
      <c r="AE24" s="383"/>
      <c r="AF24" s="383"/>
      <c r="AG24" s="384">
        <f>IF($D24="","",$D24)</f>
      </c>
      <c r="AH24" s="384"/>
      <c r="AI24" s="384"/>
      <c r="AJ24" s="384"/>
      <c r="AK24" s="384"/>
      <c r="AL24" s="385"/>
      <c r="AM24" s="170" t="s">
        <v>47</v>
      </c>
      <c r="AN24" s="10" t="s">
        <v>18</v>
      </c>
      <c r="AO24" s="382" t="s">
        <v>14</v>
      </c>
      <c r="AP24" s="383"/>
      <c r="AQ24" s="383"/>
      <c r="AR24" s="384">
        <f>IF($D24="","",$D24)</f>
      </c>
      <c r="AS24" s="384"/>
      <c r="AT24" s="384"/>
      <c r="AU24" s="384"/>
      <c r="AV24" s="384"/>
      <c r="AW24" s="385"/>
      <c r="AX24" s="170" t="s">
        <v>47</v>
      </c>
      <c r="AY24" s="10" t="s">
        <v>18</v>
      </c>
      <c r="AZ24" s="10"/>
    </row>
    <row r="26" spans="8:50" ht="32.25" customHeight="1">
      <c r="H26" s="392" t="s">
        <v>92</v>
      </c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</row>
    <row r="27" spans="8:50" ht="24" customHeight="1"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6"/>
      <c r="AT27" s="396"/>
      <c r="AU27" s="396"/>
      <c r="AV27" s="396"/>
      <c r="AW27" s="396"/>
      <c r="AX27" s="396"/>
    </row>
    <row r="28" spans="8:50" ht="24" customHeight="1"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</row>
  </sheetData>
  <sheetProtection/>
  <mergeCells count="168">
    <mergeCell ref="AP21:AU21"/>
    <mergeCell ref="Z21:AA21"/>
    <mergeCell ref="O23:P23"/>
    <mergeCell ref="T21:Y21"/>
    <mergeCell ref="AV21:AW21"/>
    <mergeCell ref="AP22:AU22"/>
    <mergeCell ref="AV22:AW22"/>
    <mergeCell ref="AP23:AU23"/>
    <mergeCell ref="AV23:AW23"/>
    <mergeCell ref="AK22:AL22"/>
    <mergeCell ref="AE23:AJ23"/>
    <mergeCell ref="AE13:AJ13"/>
    <mergeCell ref="AK13:AL13"/>
    <mergeCell ref="AE17:AJ17"/>
    <mergeCell ref="AK17:AL17"/>
    <mergeCell ref="AE18:AJ18"/>
    <mergeCell ref="AK23:AL23"/>
    <mergeCell ref="AK18:AL18"/>
    <mergeCell ref="AE6:AJ6"/>
    <mergeCell ref="O21:P21"/>
    <mergeCell ref="AE21:AJ21"/>
    <mergeCell ref="AK21:AL21"/>
    <mergeCell ref="AE10:AJ10"/>
    <mergeCell ref="O12:P12"/>
    <mergeCell ref="T17:Y17"/>
    <mergeCell ref="AE15:AJ15"/>
    <mergeCell ref="AK15:AL15"/>
    <mergeCell ref="AK16:AL16"/>
    <mergeCell ref="AV14:AW14"/>
    <mergeCell ref="AP6:AU6"/>
    <mergeCell ref="H1:AB1"/>
    <mergeCell ref="J2:AD3"/>
    <mergeCell ref="Z12:AA12"/>
    <mergeCell ref="T10:Y10"/>
    <mergeCell ref="Z10:AA10"/>
    <mergeCell ref="AK10:AL10"/>
    <mergeCell ref="AE11:AJ11"/>
    <mergeCell ref="AP12:AU12"/>
    <mergeCell ref="AP14:AU14"/>
    <mergeCell ref="AK11:AL11"/>
    <mergeCell ref="AE12:AJ12"/>
    <mergeCell ref="AK12:AL12"/>
    <mergeCell ref="AK14:AL14"/>
    <mergeCell ref="AE14:AJ14"/>
    <mergeCell ref="AV9:AW9"/>
    <mergeCell ref="AP10:AU10"/>
    <mergeCell ref="AV10:AW10"/>
    <mergeCell ref="AP11:AU11"/>
    <mergeCell ref="AV11:AW11"/>
    <mergeCell ref="AP13:AU13"/>
    <mergeCell ref="AV13:AW13"/>
    <mergeCell ref="AV12:AW12"/>
    <mergeCell ref="AP9:AU9"/>
    <mergeCell ref="H24:J24"/>
    <mergeCell ref="O17:P17"/>
    <mergeCell ref="O18:P18"/>
    <mergeCell ref="Z11:AA11"/>
    <mergeCell ref="O10:P10"/>
    <mergeCell ref="O11:P11"/>
    <mergeCell ref="T12:Y12"/>
    <mergeCell ref="I22:N22"/>
    <mergeCell ref="O22:P22"/>
    <mergeCell ref="I23:N23"/>
    <mergeCell ref="B12:B20"/>
    <mergeCell ref="O14:P14"/>
    <mergeCell ref="O6:P6"/>
    <mergeCell ref="O7:P7"/>
    <mergeCell ref="O8:P8"/>
    <mergeCell ref="O9:P9"/>
    <mergeCell ref="O15:P15"/>
    <mergeCell ref="O16:P16"/>
    <mergeCell ref="I11:N11"/>
    <mergeCell ref="B24:C24"/>
    <mergeCell ref="I19:N19"/>
    <mergeCell ref="I20:N20"/>
    <mergeCell ref="I17:N17"/>
    <mergeCell ref="I18:N18"/>
    <mergeCell ref="I13:N13"/>
    <mergeCell ref="I14:N14"/>
    <mergeCell ref="I15:N15"/>
    <mergeCell ref="I16:N16"/>
    <mergeCell ref="K24:P24"/>
    <mergeCell ref="H28:AX28"/>
    <mergeCell ref="H27:AX27"/>
    <mergeCell ref="AV19:AW19"/>
    <mergeCell ref="Z19:AA19"/>
    <mergeCell ref="AE19:AJ19"/>
    <mergeCell ref="AK19:AL19"/>
    <mergeCell ref="AD24:AF24"/>
    <mergeCell ref="O20:P20"/>
    <mergeCell ref="O19:P19"/>
    <mergeCell ref="I21:N21"/>
    <mergeCell ref="AP16:AU16"/>
    <mergeCell ref="AG24:AL24"/>
    <mergeCell ref="AE20:AJ20"/>
    <mergeCell ref="AK20:AL20"/>
    <mergeCell ref="Z17:AA17"/>
    <mergeCell ref="AV16:AW16"/>
    <mergeCell ref="AP17:AU17"/>
    <mergeCell ref="AV17:AW17"/>
    <mergeCell ref="Z18:AA18"/>
    <mergeCell ref="AE22:AJ22"/>
    <mergeCell ref="AP15:AU15"/>
    <mergeCell ref="H26:AX26"/>
    <mergeCell ref="AO24:AQ24"/>
    <mergeCell ref="AP20:AU20"/>
    <mergeCell ref="AR24:AW24"/>
    <mergeCell ref="AV20:AW20"/>
    <mergeCell ref="AP18:AU18"/>
    <mergeCell ref="AV18:AW18"/>
    <mergeCell ref="AP19:AU19"/>
    <mergeCell ref="AV15:AW15"/>
    <mergeCell ref="S24:U24"/>
    <mergeCell ref="V24:AA24"/>
    <mergeCell ref="T20:Y20"/>
    <mergeCell ref="Z20:AA20"/>
    <mergeCell ref="T18:Y18"/>
    <mergeCell ref="T19:Y19"/>
    <mergeCell ref="Z23:AA23"/>
    <mergeCell ref="T22:Y22"/>
    <mergeCell ref="Z22:AA22"/>
    <mergeCell ref="T23:Y23"/>
    <mergeCell ref="Z15:AA15"/>
    <mergeCell ref="AE16:AJ16"/>
    <mergeCell ref="T16:Y16"/>
    <mergeCell ref="Z16:AA16"/>
    <mergeCell ref="I9:N9"/>
    <mergeCell ref="Z9:AA9"/>
    <mergeCell ref="Z14:AA14"/>
    <mergeCell ref="Z13:AA13"/>
    <mergeCell ref="I10:N10"/>
    <mergeCell ref="T14:Y14"/>
    <mergeCell ref="T9:Y9"/>
    <mergeCell ref="T15:Y15"/>
    <mergeCell ref="I12:N12"/>
    <mergeCell ref="T11:Y11"/>
    <mergeCell ref="T13:Y13"/>
    <mergeCell ref="O13:P13"/>
    <mergeCell ref="AV6:AW6"/>
    <mergeCell ref="AP7:AU7"/>
    <mergeCell ref="I7:N7"/>
    <mergeCell ref="I8:N8"/>
    <mergeCell ref="AV7:AW7"/>
    <mergeCell ref="AP8:AU8"/>
    <mergeCell ref="AV8:AW8"/>
    <mergeCell ref="AE8:AJ8"/>
    <mergeCell ref="AK8:AL8"/>
    <mergeCell ref="Z8:AA8"/>
    <mergeCell ref="B4:C4"/>
    <mergeCell ref="D4:F4"/>
    <mergeCell ref="AR1:AX1"/>
    <mergeCell ref="H5:P5"/>
    <mergeCell ref="L4:M4"/>
    <mergeCell ref="AD5:AL5"/>
    <mergeCell ref="AO5:AW5"/>
    <mergeCell ref="S5:AA5"/>
    <mergeCell ref="B5:B11"/>
    <mergeCell ref="I6:N6"/>
    <mergeCell ref="Z6:AA6"/>
    <mergeCell ref="T7:Y7"/>
    <mergeCell ref="Z7:AA7"/>
    <mergeCell ref="AE9:AJ9"/>
    <mergeCell ref="AK9:AL9"/>
    <mergeCell ref="T6:Y6"/>
    <mergeCell ref="T8:Y8"/>
    <mergeCell ref="AK6:AL6"/>
    <mergeCell ref="AE7:AJ7"/>
    <mergeCell ref="AK7:AL7"/>
  </mergeCells>
  <printOptions horizontalCentered="1" verticalCentered="1"/>
  <pageMargins left="0.1968503937007874" right="0.1968503937007874" top="0.5905511811023623" bottom="0" header="0.5118110236220472" footer="0.5118110236220472"/>
  <pageSetup orientation="landscape" paperSize="1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Yuzo_Kosaka</dc:creator>
  <cp:keywords/>
  <dc:description/>
  <cp:lastModifiedBy>ymiki</cp:lastModifiedBy>
  <cp:lastPrinted>2017-11-07T01:34:51Z</cp:lastPrinted>
  <dcterms:created xsi:type="dcterms:W3CDTF">1998-12-17T17:39:44Z</dcterms:created>
  <dcterms:modified xsi:type="dcterms:W3CDTF">2018-05-11T08:59:40Z</dcterms:modified>
  <cp:category/>
  <cp:version/>
  <cp:contentType/>
  <cp:contentStatus/>
</cp:coreProperties>
</file>